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10035" activeTab="0"/>
  </bookViews>
  <sheets>
    <sheet name="สรุปการจัดลำดับ    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BAHTTEXT" hidden="1">#NAME?</definedName>
    <definedName name="A">#REF!</definedName>
    <definedName name="d">#REF!,#REF!</definedName>
    <definedName name="invest">#REF!,#REF!</definedName>
    <definedName name="invest_1000up">#REF!,#REF!</definedName>
    <definedName name="_xlnm.Print_Area" localSheetId="0">'สรุปการจัดลำดับ    '!$A$1:$Q$266</definedName>
    <definedName name="_xlnm.Print_Titles" localSheetId="0">'สรุปการจัดลำดับ    '!$4:$7</definedName>
    <definedName name="province">'[3]จังหวัด_ลำดับ'!$D$23,'[3]จังหวัด_ลำดับ'!$I$23,'[3]จังหวัด_ลำดับ'!$D$36,'[3]จังหวัด_ลำดับ'!$I$36,'[3]จังหวัด_ลำดับ'!$D$47,'[3]จังหวัด_ลำดับ'!$I$47,'[3]จังหวัด_ลำดับ'!$I$68</definedName>
    <definedName name="s">#REF!,#REF!</definedName>
    <definedName name="SAPBEXdnldView" hidden="1">"41AIXPC4NJ1Q0RY1SSD40KJLS"</definedName>
    <definedName name="SAPBEXsysID" hidden="1">"BWP"</definedName>
    <definedName name="sss">#REF!,#REF!</definedName>
    <definedName name="ssss">#REF!,#REF!</definedName>
    <definedName name="sum">#REF!</definedName>
    <definedName name="sum_1000up">#REF!,#REF!</definedName>
  </definedNames>
  <calcPr fullCalcOnLoad="1"/>
</workbook>
</file>

<file path=xl/sharedStrings.xml><?xml version="1.0" encoding="utf-8"?>
<sst xmlns="http://schemas.openxmlformats.org/spreadsheetml/2006/main" count="314" uniqueCount="290">
  <si>
    <t xml:space="preserve">             สรุปการจัดลำดับการเบิกจ่ายงบประมาณ ระดับหน่วยรับงบประมาณ   ประจำปีงบประมาณ พ.ศ. 2555                          </t>
  </si>
  <si>
    <t>ตั้งแต่ วันที่ 1 ตุลาคม 2554 ถึง วันที่ 29 กันยายน 2555 (รวมทุกงบรายจ่าย  จัดลำดับจากร้อยละของการเบิกจ่ายสะสม)</t>
  </si>
  <si>
    <t>ลำดับที่</t>
  </si>
  <si>
    <t>หน่วยงาน</t>
  </si>
  <si>
    <t>ได้รับจัดสรรเงินประจำงวด</t>
  </si>
  <si>
    <t xml:space="preserve">  เบิกจ่ายสะสม</t>
  </si>
  <si>
    <t>เงินประจำงวดคงเหลือหลังเบิกจ่ายสะสม</t>
  </si>
  <si>
    <t>ก่อหนี้ผูกพัน (ใบสั่งซื้อ/สัญญา)</t>
  </si>
  <si>
    <t xml:space="preserve">กรณีไม่หนี้ผูกพัน </t>
  </si>
  <si>
    <t>รวมก่อหนี้ผูกพันและเบิกจ่ายสะสม</t>
  </si>
  <si>
    <t>เงินประจำงวดคงเหลือ หลังก่อหนี้ผูกพันและเบิกจ่ายสะสม</t>
  </si>
  <si>
    <t>(1)</t>
  </si>
  <si>
    <t>(2)</t>
  </si>
  <si>
    <t>คิดเป็นร้อยละ</t>
  </si>
  <si>
    <t>(3) = (1) - (2)</t>
  </si>
  <si>
    <t>(4)</t>
  </si>
  <si>
    <t>(5) = (3) + (4)</t>
  </si>
  <si>
    <t>เปรียบเทียบ (สูง) ต่ำ กว่า มติ ครม. ที่กำหนดไว้ 70 %</t>
  </si>
  <si>
    <t>(5) = (3) - (4)</t>
  </si>
  <si>
    <t>คิดเป็น%</t>
  </si>
  <si>
    <t>เปรียบเทียบ (สูง) ต่ำกว่า นโยบาย อปส. ที่กำหนดไว้ 50%</t>
  </si>
  <si>
    <t>(5)</t>
  </si>
  <si>
    <t>(5) = (2) + (4)</t>
  </si>
  <si>
    <t>(6) = (4) - (5)</t>
  </si>
  <si>
    <t>(3) = (1) -/+ (2)</t>
  </si>
  <si>
    <t>(6)</t>
  </si>
  <si>
    <t>(7) = (4) + (6)</t>
  </si>
  <si>
    <t>(8) = (3) - (7)</t>
  </si>
  <si>
    <t>***  0700600209  สำนักงานปศุสัตว์จังหวัดแพร่</t>
  </si>
  <si>
    <t>***  0700600150  ศูนย์วิจัยและพัฒนาการสัตว์แพทย์ภาคตะวันออกเฉียงเหนือ (ตอนล่าง)</t>
  </si>
  <si>
    <t>***  0700600040  สถานีวิจัยทดสอบพันธุ์สัตว์แม่ฮ่องสอน</t>
  </si>
  <si>
    <t>***  0700600111  ด่านกักสัตว์อุบลราชธานี</t>
  </si>
  <si>
    <t>***  0700600113  ด่านกักสัตว์นครพนม</t>
  </si>
  <si>
    <t>***  0700600114  ด่านกักสัตว์เลย</t>
  </si>
  <si>
    <t>***  0700600126  สำนักเทคโนโลยีชีวภัณฑ์สัตว์</t>
  </si>
  <si>
    <t>***  0700600178  สำนักงานปศุสัตว์จังหวัดชลบุรี</t>
  </si>
  <si>
    <t>***  0700600200  สำนักงานปศุสัตว์จังหวัดร้อยเอ็ด</t>
  </si>
  <si>
    <t>***  0700600232  สำนักงานปศุสัตว์จังหวัดพังงา</t>
  </si>
  <si>
    <t>***  0700600255  ด่านกักสัตว์อุดรธานี</t>
  </si>
  <si>
    <t>***  0700600237  สำนักงานปศุสัตว์จังหวัดสงขลา</t>
  </si>
  <si>
    <t>***  0700600032  ศูนย์วิจัยและบำรุงพันธุ์สัตว์ท่าพระ</t>
  </si>
  <si>
    <t>***  0700600095  ด่านกักสัตว์เพชรบุรี</t>
  </si>
  <si>
    <t>***  0700600087  ด่านกักสัตว์หนองคาย</t>
  </si>
  <si>
    <t>***  0700600179  สำนักงานปศุสัตว์จังหวัดระยอง</t>
  </si>
  <si>
    <t>***  0700600136  ศูนย์วิจัยการผสมเทียมและเทคโนโลยีชีวภาพขอนแก่น</t>
  </si>
  <si>
    <t>***  0700600033  สถานีวิจัยทดสอบพันธุ์สัตว์อุบลราชธานี</t>
  </si>
  <si>
    <t>***  0700600201  สำนักงานปศุสัตว์จังหวัดกาฬสินธุ์</t>
  </si>
  <si>
    <t>***  0700600132  ศูนย์วิจัยและพัฒนาเทคโนโลยีการย้ายฝากตัวอ่อน</t>
  </si>
  <si>
    <t>***  0700600158  ศูนย์วิจัยและถ่ายทอดเทคโนโลยีอุทัยธานี</t>
  </si>
  <si>
    <t>***  0700600091  ด่านกักสัตว์กำแพงเพชร</t>
  </si>
  <si>
    <t>***  0700600123  ด่านกักกันสัตว์ระนอง</t>
  </si>
  <si>
    <t>***  0700600134  ศูนย์วิจัยการผสมเทียมและเทคโนโลยีชีวภาพชลบุรี</t>
  </si>
  <si>
    <t>***  0700600102  ด่านกักสัตว์ชลบุรี</t>
  </si>
  <si>
    <t>***  0700600042  สถานีวิจัยทดสอบพันธุ์สัตว์นครสวรรค์</t>
  </si>
  <si>
    <t>***  0700600138  ศูนย์วิจัยการผสมเทียมและเทคโนโลยีชีวภาพพิษณุโลก</t>
  </si>
  <si>
    <t>***  0700600231  สำนักงานปศุสัตว์จังหวัดกระบี่</t>
  </si>
  <si>
    <t>***  0700600117  ด่านกักสัตว์น่าน</t>
  </si>
  <si>
    <t>***  0700600109  ด่านกักสัตว์สุรินทร์</t>
  </si>
  <si>
    <t>***  0700600118  ด่านกักสัตว์เชียงราย</t>
  </si>
  <si>
    <t>***  0700600161  ศูนย์วิจัยและถ่ายทอดเทคโนโลยีเขาไชยราช</t>
  </si>
  <si>
    <t>***  0700600277  สำนักงานปศุสัตว์จังหวัดบึงกาฬ</t>
  </si>
  <si>
    <t>***  0700600026  ศูนย์วิจัยและบำรุงพันธุ์สัตว์ลำพญากลาง</t>
  </si>
  <si>
    <t>***  0700600084  สถาบันวิจัยและบริการสุขภาพช้างแห่งชาติ</t>
  </si>
  <si>
    <t>***  0700600028  สถานีวิจัยทดสอบพันธุ์สัตว์เลย</t>
  </si>
  <si>
    <t>***  0700600210  สำนักงานปศุสัตว์จังหวัดน่าน</t>
  </si>
  <si>
    <t>***  0700600198  สำนักงานปศุสัตว์จังหวัดหนองคาย</t>
  </si>
  <si>
    <t>***  0700600065  สถานีพัฒนาอาหารสัตว์กาฬสินธุ์</t>
  </si>
  <si>
    <t>***  0700600141  ศูนย์วิจัยการผสมเทียมและเทคโนโลยีชีวภาพสงขลา</t>
  </si>
  <si>
    <t>***  0700600036  สถานีวิจัยทดสอบพันธุ์สัตว์นครพนม</t>
  </si>
  <si>
    <t>***  0700600183  สำนักงานปศุสัตว์จังหวัดปราจีนบุรี</t>
  </si>
  <si>
    <t>***  0700600089  ด่านกักสัตว์เชียงใหม่</t>
  </si>
  <si>
    <t>***  0700600144  ศูนย์วิจัยและถ่ายทอดเทคโนโลยีทับกวาง</t>
  </si>
  <si>
    <t>***  0700600147  ศูนย์วิจัยและพัฒนาการสัตว์แพทย์ภาคตะวันออก</t>
  </si>
  <si>
    <t>***  0700600030  สถานีวิจัยทดสอบพันธุ์สัตว์บุรีรัมย์</t>
  </si>
  <si>
    <t>***  0700600218  สำนักงานปศุสัตว์จังหวัดสุโขทัย</t>
  </si>
  <si>
    <t>***  0700600018  ศูนย์วิจัยและบำรุงพันธุ์สัตว์ทับกวาง</t>
  </si>
  <si>
    <t>***  0700600022  สถานีวิจัยทดสอบพันธุ์สัตว์สระแก้ว</t>
  </si>
  <si>
    <t>***  0700600069  ศูนย์วิจัยและพัฒนาอาหารสัตว์ลำปาง</t>
  </si>
  <si>
    <t>***  0700600107  ด่านกักสัตว์สระแก้ว</t>
  </si>
  <si>
    <t>***  0700600039  สถานีวิจัยทดสอบพันธุ์สัตว์พะเยา</t>
  </si>
  <si>
    <t>***  0700600016  กลุ่มวิจัยและพัฒนาผลิตภัณฑ์นม</t>
  </si>
  <si>
    <t>***  0700600080  สถานีพัฒนาอาหารสัตว์สตูล</t>
  </si>
  <si>
    <t>***  0700600082  สถานีพัฒนาอาหารสัตว์พัทลุง</t>
  </si>
  <si>
    <t>***  0700600185  สำนักงานปศุสัตว์จังหวัดสระแก้ว</t>
  </si>
  <si>
    <t>***  0700600148  สำนักงานปศุสัตว์เขต 3</t>
  </si>
  <si>
    <t>***  0700600189  สำนักงานปศุสัตว์จังหวัดศรีสะเกษ</t>
  </si>
  <si>
    <t>***  0700600106  ด่านกักสัตว์นครนายก</t>
  </si>
  <si>
    <t>***  0700600035  สถานีวิจัยทดสอบพันธุ์สัตว์สกลนคร</t>
  </si>
  <si>
    <t>***  0700600228  สำนักงานปศุสัตว์จังหวัดเพชรบุรี</t>
  </si>
  <si>
    <t>***  0700600076  สถานีพัฒนาอาหารสัตว์สุพรรณบุรี</t>
  </si>
  <si>
    <t>***  0700600055  ศูนย์วิจัยและพัฒนาอาหารสัตว์สระแก้ว</t>
  </si>
  <si>
    <t>***  0700600274  ด่านกักสัตว์ฉะเชิงเทรา</t>
  </si>
  <si>
    <t>***  0700600011  ศูนย์อ้างอิงโรคปากและเท้าเปื่อยภาคเอเซียตะวันออกเฉียงใต้</t>
  </si>
  <si>
    <t>***  0700600031  สถานีวิจัยทดสอบพันธุ์สัตว์ศรีสะเกษ</t>
  </si>
  <si>
    <t>***  0700600206  สำนักงานปศุสัตว์จังหวัดลำพูน</t>
  </si>
  <si>
    <t>***  0700600120  ด่านกักสัตว์พะเยา</t>
  </si>
  <si>
    <t>***  0700600045  สถานีวิจัยทดสอบพันธุ์สัตว์สุพรรณบุรี</t>
  </si>
  <si>
    <t>***  0700600047  สถานีวิจัยทดสอบพันธุ์สัตว์นครศรีธรรมราช</t>
  </si>
  <si>
    <t>***  0700600025  สถานีวิจัยทดสอบพันธุ์สัตว์ปากช่อง</t>
  </si>
  <si>
    <t>***  0700600260  ด่านกักสัตว์มหาสารคาม</t>
  </si>
  <si>
    <t>***  0700600224  สำนักงานปศุสัตว์จังหวัดสุพรรณบุรี</t>
  </si>
  <si>
    <t>***  0700600101  ด่านกักสัตว์นราธิวาส</t>
  </si>
  <si>
    <t>***  0700600236  สำนักงานปศุสัตว์จังหวัดชุมพร</t>
  </si>
  <si>
    <t>***  0700600164  ศูนย์วิจัยและถ่ายทอดเทคโนโลยีนครศรีธรรมราช</t>
  </si>
  <si>
    <t>***  0700600229  สำนักงานปศุสัตว์จังหวัดประจวบคีรีขันธ์</t>
  </si>
  <si>
    <t>***  0700600054  ศูนย์วิจัยและพัฒนาอาหารสัตว์ชัยนาท</t>
  </si>
  <si>
    <t>***  0700600152  ศูนย์วิจัยและถ่ายทอดเทคโนโลยีมหาสารคาม</t>
  </si>
  <si>
    <t>***  0700600171  สำนักงานปศุสัตว์จังหวัดปทุมธานี</t>
  </si>
  <si>
    <t>***  0700600182  สำนักงานปศุสัตว์จังหวัดฉะเชิงเทรา</t>
  </si>
  <si>
    <t>***  0700600153  ศูนย์วิจัยและพัฒนาการสัตว์แพทย์ภาคตะวันออกเฉียงเหนือ (ตอนบน)</t>
  </si>
  <si>
    <t>***  0700600062  สถานีพัฒนาอาหารสัตว์เลย</t>
  </si>
  <si>
    <t>***  0700600223  สำนักงานปศุสัตว์จังหวัดกาญจนบุรี</t>
  </si>
  <si>
    <t>***  0700600222  สำนักงานปศุสัตว์จังหวัดราชบุรี</t>
  </si>
  <si>
    <t>***  0700600168  สำนักงานปศุสัตว์กรุงเทพมหานคร</t>
  </si>
  <si>
    <t>***  0700600250  ด่านกักสัตว์พระนครศรีอยุธยา</t>
  </si>
  <si>
    <t>***  0700600060  ศูนย์วิจัยและพัฒนาอาหารสัตว์ขอนแก่น</t>
  </si>
  <si>
    <t>***  0700600048  สถานีวิจัยทดสอบพันธุ์สัตว์กระบี่</t>
  </si>
  <si>
    <t>***  0700600098  ด่านกักสัตว์ชุมพร</t>
  </si>
  <si>
    <t>***  0700600203  สำนักงานปศุสัตว์จังหวัดนครพนม</t>
  </si>
  <si>
    <t>***  0700600213  สำนักงานปศุสัตว์จังหวัดแม่ฮ่องสอน</t>
  </si>
  <si>
    <t>***  0700600066  สถานีพัฒนาอาหารสัตว์สกลนคร</t>
  </si>
  <si>
    <t>***  0700600064  สถานีพัฒนาอาหารสัตว์มหาสารคาม</t>
  </si>
  <si>
    <t>***  0700600096  ด่านกักสัตว์ประจวบคีรีขันธ์</t>
  </si>
  <si>
    <t>***  0700600130  ศูนย์ผลิตน้ำเชื้อแช่แข็งพ่อพันธุ์ภาคตะวันออกเฉียงเหนือ</t>
  </si>
  <si>
    <t>***  0700600233  สำนักงานปศุสัตว์จังหวัดภูเก็ต</t>
  </si>
  <si>
    <t>***  0700600243  สำนักงานปศุสัตว์จังหวัดนราธิวาส</t>
  </si>
  <si>
    <t>***  0700600070  สถานีพัฒนาอาหารสัตว์แพร่</t>
  </si>
  <si>
    <t>***  0700600192  สำนักงานปศุสัตว์จังหวัดชัยภูมิ</t>
  </si>
  <si>
    <t>***  0700600219  สำนักงานปศุสัตว์จังหวัดพิษณุโลก</t>
  </si>
  <si>
    <t>***  0700600160  สำนักงานปศุสัตว์เขต 7</t>
  </si>
  <si>
    <t>***  0700600202  สำนักงานปศุสัตว์จังหวัดสกลนคร</t>
  </si>
  <si>
    <t>***  0700600081  สถานีพัฒนาอาหารสัตว์ตรัง</t>
  </si>
  <si>
    <t>***  0700600110  ด่านกักสัตว์ศรีสะเกษ</t>
  </si>
  <si>
    <t>***  0700600276  ศูนย์วิจัยและถ่ายทอดเทคโนโลยีอำนาจเจริญ</t>
  </si>
  <si>
    <t>***  0700600155  ศูนย์วิจัยและถ่ายทอดเทคโนโลยีเชียงราย</t>
  </si>
  <si>
    <t>***  0700600078  สถานีพัฒนาอาหารสัตว์ชุมพร</t>
  </si>
  <si>
    <t>***  0700600131  ศูนย์ผลิตน้ำเชื้อสุกรราชบุรี</t>
  </si>
  <si>
    <t>***  0700600162  ศูนย์วิจัยและพัฒนาการสัตว์แพทย์ภาคตะวันตก</t>
  </si>
  <si>
    <t>***  0700600240  สำนักงานปศุสัตว์จังหวัดพัทลุง</t>
  </si>
  <si>
    <t>***  0700600020  สถานีวิจัยทดสอบพันธุ์สัตว์จันทบุรี</t>
  </si>
  <si>
    <t>***  0700600019  ศูนย์วิจัยและบำรุงพันธุ์สัตว์กบินทร์บุรี</t>
  </si>
  <si>
    <t>***  0700600086  ด่านกักสัตว์นครราชสีมา</t>
  </si>
  <si>
    <t>***  0700600090  ด่านกักสัตว์แม่ฮ่องสอน</t>
  </si>
  <si>
    <t>***  0700600099  ด่านกักสัตว์สงขลา</t>
  </si>
  <si>
    <t>***  0700600239  สำนักงานปศุสัตว์จังหวัดตรัง</t>
  </si>
  <si>
    <t>***  0700600115  ด่านกักสัตว์ลำปาง</t>
  </si>
  <si>
    <t>***  0700600280  ด่านกักสัตว์ยโสธร</t>
  </si>
  <si>
    <t>***  0700600063  สถานีพัฒนาอาหารสัตว์หนองคาย</t>
  </si>
  <si>
    <t>***  0700600075  สถานีพัฒนาอาหารสัตว์ประจวบคีรีขันธ์</t>
  </si>
  <si>
    <t>***  0700600046  ศูนย์วิจัยและบำรุงพันธุ์สัตว์สุราษฎร์ธานี</t>
  </si>
  <si>
    <t>***  0700600061  สถานีพัฒนาอาหารสัตว์อุดรธานี</t>
  </si>
  <si>
    <t>***  0700600225  สำนักงานปศุสัตว์จังหวัดนครปฐม</t>
  </si>
  <si>
    <t>***  0700600275  สถานีวิจัยทดสอบพันธุ์สัตว์มหาสารคาม</t>
  </si>
  <si>
    <t>***  0700600167  ศูนย์วิจัยและถ่ายทอดเทคโนโลยีนราธิวาส</t>
  </si>
  <si>
    <t>***  0700600230  สำนักงานปศุสัตว์จังหวัดนครศรีธรรมราช</t>
  </si>
  <si>
    <t>***  0700600176  สำนักงานปศุสัตว์จังหวัดชัยนาท</t>
  </si>
  <si>
    <t>***  0700600165  ศูนย์วิจัยและพัฒนาการสัตว์แพทย์ภาคใต้</t>
  </si>
  <si>
    <t>***  0700600128  ศูนย์ผลิตน้ำเชื้อแช่แข็งพ่อพันธุ์ลำพญากลาง</t>
  </si>
  <si>
    <t>***  0700600205  สำนักงานปศุสัตว์จังหวัดเชียงใหม่</t>
  </si>
  <si>
    <t>***  0700600217  สำนักงานปศุสัตว์จังหวัดตาก</t>
  </si>
  <si>
    <t>***  0700600002  กลุ่มตรวจสอบภายใน</t>
  </si>
  <si>
    <t>***  0700600088  ด่านกักสัตว์มุกดาหาร</t>
  </si>
  <si>
    <t>***  0700600034  สถานีวิจัยทดสอบพันธุ์สัตว์อุดรธานี</t>
  </si>
  <si>
    <t>***  0700600142  ศูนย์วิจัยการผสมเทียมและเทคโนโลยีชีวภาพอุบลราชธานี</t>
  </si>
  <si>
    <t>***  0700600129  ศูนย์ผลิตน้ำเชื้อพ่อโคพันธุ์โครงการหลวงอินทนนท์</t>
  </si>
  <si>
    <t>***  0700600181  สำนักงานปศุสัตว์จังหวัดตราด</t>
  </si>
  <si>
    <t>***  0700600059  สถานีพัฒนาอาหารสัตว์ร้อยเอ็ด</t>
  </si>
  <si>
    <t>***  0700600108  ด่านกักสัตว์บุรีรัมย์</t>
  </si>
  <si>
    <t>***  0700600188  สำนักงานปศุสัตว์จังหวัดสุรินทร์</t>
  </si>
  <si>
    <t>***  0700600137  ศูนย์วิจัยการผสมเทียมและเทคโนโลยีชีวภาพเชียงใหม่</t>
  </si>
  <si>
    <t>***  0700600121  ด่านกักสัตว์กาญจนบุรี</t>
  </si>
  <si>
    <t>***  0700600193  สำนักงานปศุสัตว์จังหวัดอำนาจเจริญ</t>
  </si>
  <si>
    <t>***  0700600104  ด่านกักสัตว์ตราด</t>
  </si>
  <si>
    <t>***  0700600216  สำนักงานปศุสัตว์จังหวัดกำแพงเพชร</t>
  </si>
  <si>
    <t>***  0700600191  สำนักงานปศุสัตว์จังหวัดยโสธร</t>
  </si>
  <si>
    <t>***  0700600135  ศูนย์วิจัยการผสมเทียมและเทคโนโลยีชีวภาพนครราชสีมา</t>
  </si>
  <si>
    <t>***  0700600251  ด่านกักสัตว์สุพรรณบุรี</t>
  </si>
  <si>
    <t>***  0700600072  สถานีพัฒนาอาหารสัตว์พิจิตร</t>
  </si>
  <si>
    <t>***  0700600146  ศูนย์วิจัยและถ่ายทอดเทคโนโลยีปลวกแดง</t>
  </si>
  <si>
    <t>***  0700600175  สำนักงานปศุสัตว์จังหวัดสิงห์บุรี</t>
  </si>
  <si>
    <t>***  0700600208  สำนักงานปศุสัตว์จังหวัดอุตรดิตถ์</t>
  </si>
  <si>
    <t>***  0700600238  สำนักงานปศุสัตว์จังหวัดสตูล</t>
  </si>
  <si>
    <t>***  0700600220  สำนักงานปศุสัตว์จังหวัดพิจิตร</t>
  </si>
  <si>
    <t>***  0700600159  ศูนย์วิจัยและพัฒนาการสัตว์แพทย์ภาคเหนือ (ตอนล่าง)</t>
  </si>
  <si>
    <t>***  0700600186  สำนักงานปศุสัตว์จังหวัดนครราชสีมา</t>
  </si>
  <si>
    <t>***  0700600156  ศูนย์วิจัยและพัฒนาการสัตว์แพทย์ภาคเหนือ (ตอนบน)</t>
  </si>
  <si>
    <t>***  0700600023 สถานีวิจัยทดสอบพันธุ์สัตว์ปราจีนบุรี</t>
  </si>
  <si>
    <t>***  0700600103  ด่านกักสัตว์จันทบุรี</t>
  </si>
  <si>
    <t>***  0700600049  ศูนย์วิจัยและบำรุงพันธุ์สัตว์ยะลา</t>
  </si>
  <si>
    <t>***  0700600077  ศูนย์วิจัยและพัฒนาอาหารสัตว์สุราษฎร์ธานี</t>
  </si>
  <si>
    <t>***  0700600267  ด่านกักสัตว์นครปฐม</t>
  </si>
  <si>
    <t>***  0700600204  สำนักงานปศุสัตว์จังหวัดมุกดาหาร</t>
  </si>
  <si>
    <t>***  0700600139  ศูนย์วิจัยการผสมเทียมและเทคโนโลยีชีวภาพราชบุรี</t>
  </si>
  <si>
    <t>***  0700600001  กลุ่มพัฒนาระบบบริหาร</t>
  </si>
  <si>
    <t>***  0700600195  สำนักงานปศุสัตว์จังหวัดขอนแก่น</t>
  </si>
  <si>
    <t>***  0700600248  ด่านกักสัตว์สระบุรี</t>
  </si>
  <si>
    <t>***  0700600241  สำนักงานปศุสัตว์จังหวัดปัตตานี</t>
  </si>
  <si>
    <t>***  0700600184  สำนักงานปศุสัตว์จังหวัดนครนายก</t>
  </si>
  <si>
    <t>***  0700600133  ศูนย์วิจัยการผสมเทียมและเทคโนโลยีชีวภาพสระบุรี</t>
  </si>
  <si>
    <t>***  0700600157  สำนักงานปศุสัตว์เขต 6</t>
  </si>
  <si>
    <t>***  0700600005  กองคลัง</t>
  </si>
  <si>
    <t>***  0700600173  สำนักงานปศุสัตว์จังหวัดอ่างทอง</t>
  </si>
  <si>
    <t>***  0700600092  ด่านกักสัตว์ตาก</t>
  </si>
  <si>
    <t>***  0700600067  สถานีพัฒนาอาหารสัตว์นครพนม</t>
  </si>
  <si>
    <t>***  0700600194  สำนักงานปศุสัตว์จังหวัดหนองบัวลำภู</t>
  </si>
  <si>
    <t>***  0700600143  สำนักงานปศุสัตว์เขต 1</t>
  </si>
  <si>
    <t>***  0700600058  สถานีพัฒนาอาหารสัตว์ยโสธร</t>
  </si>
  <si>
    <t>***  0700600071  สถานีพัฒนาอาหารสัตว์สุโขทัย</t>
  </si>
  <si>
    <t>***  0700600235  สำนักงานปศุสัตว์จังหวัดระนอง</t>
  </si>
  <si>
    <t>***  0700600214  สำนักงานปศุสัตว์จังหวัดนครสวรรค์</t>
  </si>
  <si>
    <t>***  0700600227  สำนักงานปศุสัตว์จังหวัดสมุทรสงคราม</t>
  </si>
  <si>
    <t>***  0700600038  สถานีวิจัยทดสอบพันธุ์สัตว์แพร่</t>
  </si>
  <si>
    <t>***  0700600172  สำนักงานปศุสัตว์จังหวัดพระนครศรีอยุธยา</t>
  </si>
  <si>
    <t>***  0700600085  ด่านกักสัตว์ลพบุรี</t>
  </si>
  <si>
    <t>***  0700600212  สำนักงานปศุสัตว์จังหวัดเชียงราย</t>
  </si>
  <si>
    <t>***  0700600024  ศูนย์วิจัยและบำรุงพันธุ์สัตว์นครราชสีมา</t>
  </si>
  <si>
    <t>***  0700600051  สถานีวิจัยทดสอบพันธุ์สัตว์ตรัง</t>
  </si>
  <si>
    <t>***  0700600278  กองปศุสัตว์ต่างประเทศ</t>
  </si>
  <si>
    <t>***  0700600050  สถานีวิจัยทดสอบพันธุ์สัตว์เทพา</t>
  </si>
  <si>
    <t>***  0700600163  สำนักงานปศุสัตว์เขต 8</t>
  </si>
  <si>
    <t>***  0700600052  สถานีวิจัยทดสอบพันธุ์สัตว์ปัตตานี</t>
  </si>
  <si>
    <t>***  0700600029  ศูนย์วิจัยและบำรุงพันธุ์สัตว์สุรินทร์</t>
  </si>
  <si>
    <t>***  0700600145  สำนักงานปศุสัตว์เขต 2</t>
  </si>
  <si>
    <t>***  0700600169  สำนักงานปศุสัตว์จังหวัดสมุทรปราการ</t>
  </si>
  <si>
    <t>***  0700600007  สำนักกฏหมาย</t>
  </si>
  <si>
    <t>***  0700600127  สำนักเทคโนโลยีชีวภาพการผลิตปศุสัตว์</t>
  </si>
  <si>
    <t>***  0700600279  ด่านกักสัตว์สถานีบรรจุและแยกสินค้ากล่องลาดกระบัง</t>
  </si>
  <si>
    <t>***  0700600027  สถานีวิจัยทดสอบพันธุ์สัตว์ชัยภูมิ</t>
  </si>
  <si>
    <t>***  0700600234  สำนักงานปศุสัตว์จังหวัดสุราษฎร์ธานี</t>
  </si>
  <si>
    <t>***  0700600196  สำนักงานปศุสัตว์จังหวัดอุดรธานี</t>
  </si>
  <si>
    <t>***  0700600105  ด่านกักกันสัตว์ปราจีนบุรี</t>
  </si>
  <si>
    <t>***  0700600207  สำนักงานปศุสัตว์จังหวัดลำปาง</t>
  </si>
  <si>
    <t>***  0700600174  สำนักงานปศุสัตว์จังหวัดลพบุรี</t>
  </si>
  <si>
    <t>***  0700600004  กองการเจ้าหน้าที่</t>
  </si>
  <si>
    <t>***  0700600094  ด่านกักสัตว์เพชรบูรณ์</t>
  </si>
  <si>
    <t>***  0700600079  ศูนย์วิจัยและพัฒนาอาหารสัตว์นราธิวาส</t>
  </si>
  <si>
    <t>***  0700600097  ด่านกักสัตว์ภูเก็ต</t>
  </si>
  <si>
    <t>***  0700600068  สถานีพัฒนาอาหารสัตว์มุกดาหาร</t>
  </si>
  <si>
    <t>***  0700600000  กรมปศุสัตว์</t>
  </si>
  <si>
    <t>***  0700600170  สำนักงานปศุสัตว์จังหวัดนนทบุรี</t>
  </si>
  <si>
    <t>***  0700600226  สำนักงานปศุสัตว์จังหวัดสมุทรสาคร</t>
  </si>
  <si>
    <t>***  0700600122  ด่านกักสัตว์ราชบุรี</t>
  </si>
  <si>
    <t>***  0700600199  สำนักงานปศุสัตว์จังหวัดมหาสารคาม</t>
  </si>
  <si>
    <t>***  0700600053  สำนักพัฒนาอาหารสัตว์</t>
  </si>
  <si>
    <t>***  0700600215  สำนักงานปศุสัตว์จังหวัดอุทัยธานี</t>
  </si>
  <si>
    <t>***  0700600190  สำนักงานปศุสัตว์จังหวัดอุบลราชธานี</t>
  </si>
  <si>
    <t>***  0700600221  สำนักงานปศุสัตว์จังหวัดเพชรบูรณ์</t>
  </si>
  <si>
    <t>***  0700600244  ด่านกักสัตว์กรุงเทพมหานครทางน้ำ</t>
  </si>
  <si>
    <t>***  0700600093  ด่านกักสัตว์พิจิตร</t>
  </si>
  <si>
    <t>***  0700600177  สำนักงานปศุสัตว์จังหวัดสระบุรี</t>
  </si>
  <si>
    <t>***  0700600242  สำนักงานปศุสัตว์จังหวัดยะลา</t>
  </si>
  <si>
    <t>***  0700600245  ด่านกักสัตว์กรุงเทพมหานครทางอากาศ</t>
  </si>
  <si>
    <t>***  0700600057  สถานีพัฒนาอาหารสัตว์บุรีรัมย์</t>
  </si>
  <si>
    <t>***  0700600265  ด่านกักสัตว์นครสวรรค์</t>
  </si>
  <si>
    <t>***  0700600273  ด่านกักสัตว์สุวรรณภูมิ</t>
  </si>
  <si>
    <t>***  0700600100  ด่านกักสัตว์สตูล</t>
  </si>
  <si>
    <t>***  0700600197  สำนักงานปศุสัตว์จังหวัดเลย</t>
  </si>
  <si>
    <t>***  0700600262  ด่านกักสัตว์พิษณุโลก</t>
  </si>
  <si>
    <t>***  0700600259  ด่านกักกันสัตว์ขอนแก่น</t>
  </si>
  <si>
    <t>***  0700600261  ด่านกักสัตว์ลำพูน</t>
  </si>
  <si>
    <t>***  0700600073  สถานีพัฒนาอาหารสัตว์เพชรบูรณ์</t>
  </si>
  <si>
    <t>***  0700600211  สำนักงานปศุสัตว์จังหวัดพะเยา</t>
  </si>
  <si>
    <t>***  0700600074  ศูนย์วิจัยและพัฒนาอาหารสัตว์เพชรบุรี</t>
  </si>
  <si>
    <t>***  0700600056  ศูนย์วิจัยและพัฒนาอาหารสัตว์นครราชสีมา</t>
  </si>
  <si>
    <t>***  0700600116  ด่านกักสัตว์แพร่</t>
  </si>
  <si>
    <t>***  0700600013  กลุ่มตรวจสอบชีววัตถุสำหรับสัตว์</t>
  </si>
  <si>
    <t>***  0700600119  ด่านกักสัตว์อุตรดิตถ์</t>
  </si>
  <si>
    <t>***  0700600003  สำนักงานเลขานุการกรม</t>
  </si>
  <si>
    <t>***  0700600041  ศูนย์วิจัยและบำรุงพันธุ์สัตว์ตาก</t>
  </si>
  <si>
    <t>***  0700600037  ศูนย์วิจัยและบำรุงพันธุ์สัตว์เชียงใหม่</t>
  </si>
  <si>
    <t>***  0700600015  สำนักส่งเสริมและพัฒนาการปศุสัตว์</t>
  </si>
  <si>
    <t>***  0700600187  สำนักงานปศุสัตว์จังหวัดบุรีรัมย์</t>
  </si>
  <si>
    <t>***  0700600154  สำนักงานปศุสัตว์เขต 5</t>
  </si>
  <si>
    <t>***  0700600151  สำนักงานปศุสัตว์เขต 4</t>
  </si>
  <si>
    <t>***  0700600044  ศูนย์วิจัยและบำรุงพันธุ์สัตว์หนองกวาง</t>
  </si>
  <si>
    <t>***  0700600180  สำนักงานปศุสัตว์จังหวัดจันทบุรี</t>
  </si>
  <si>
    <t>***  0700600043  สถานีวิจัยทดสอบพันธุ์สัตว์พิษณุโลก</t>
  </si>
  <si>
    <t>***  0700600140  ศูนย์วิจัยการผสมเทียมและเทคโนโลยีชีวภาพสุราษฎร์ธานี</t>
  </si>
  <si>
    <t>***  0700600166  สำนักงานปศุสัตว์เขต 9</t>
  </si>
  <si>
    <t>***  0700600009  ศูนย์สารสนเทศ</t>
  </si>
  <si>
    <t>***  0700600083  สำนักควบคุม ป้องกันและบำบัดโรคสัตว์</t>
  </si>
  <si>
    <t>***  0700600017  สำนักพัฒนาพันธุ์สัตว์</t>
  </si>
  <si>
    <t>***  0700600010  สถาบันสุขภาพสัตว์แห่งชาติ</t>
  </si>
  <si>
    <t>***  0700600008  กองแผนงาน</t>
  </si>
  <si>
    <t>***  0700600272  สำนักตรวจสอบคุณภาพสินค้าปศุสัตว์</t>
  </si>
  <si>
    <t>***  0700600014  สำนักพัฒนาระบบและรับรองมาตรฐานสินค้าปศุสัตว์</t>
  </si>
  <si>
    <r>
      <t xml:space="preserve">***** มติ ครม. เมื่อวันที่ 28 กุมภาพันธ์ 2555 ได้กำหนดให้ส่วนราชการและรัฐวิสาหกิจ เบิกจ่ายสะสมภาพรวมทุกงบรายจ่าย ณ สิ้นไตรมาส 4  (สิ้นเดือน กันยายน 2555) ให้ได้ร้อยละ </t>
    </r>
    <r>
      <rPr>
        <b/>
        <u val="single"/>
        <sz val="18"/>
        <rFont val="TH SarabunPSK"/>
        <family val="2"/>
      </rPr>
      <t>93</t>
    </r>
    <r>
      <rPr>
        <sz val="18"/>
        <rFont val="TH SarabunPSK"/>
        <family val="2"/>
      </rPr>
      <t xml:space="preserve">  *****</t>
    </r>
  </si>
  <si>
    <r>
      <t>เปรียบเทียบ (สูง) ต่ำ กว่า มติ ครม. ที่กำหนดไว้</t>
    </r>
    <r>
      <rPr>
        <b/>
        <sz val="15"/>
        <rFont val="TH SarabunPSK"/>
        <family val="2"/>
      </rPr>
      <t xml:space="preserve"> 68.00</t>
    </r>
    <r>
      <rPr>
        <sz val="15"/>
        <rFont val="TH SarabunPSK"/>
        <family val="2"/>
      </rPr>
      <t xml:space="preserve"> %</t>
    </r>
  </si>
  <si>
    <r>
      <t>เปรียบเทียบ (สูง) ต่ำ กว่า มติ ครม. ที่กำหนดไว้</t>
    </r>
    <r>
      <rPr>
        <b/>
        <sz val="15"/>
        <rFont val="TH SarabunPSK"/>
        <family val="2"/>
      </rPr>
      <t xml:space="preserve"> 20.00</t>
    </r>
    <r>
      <rPr>
        <sz val="15"/>
        <rFont val="TH SarabunPSK"/>
        <family val="2"/>
      </rPr>
      <t xml:space="preserve"> %</t>
    </r>
  </si>
  <si>
    <r>
      <t xml:space="preserve">*** </t>
    </r>
    <r>
      <rPr>
        <b/>
        <u val="single"/>
        <sz val="15"/>
        <rFont val="TH SarabunPSK"/>
        <family val="2"/>
      </rPr>
      <t>ภาพรวมทุกงบรายจ่าย</t>
    </r>
    <r>
      <rPr>
        <b/>
        <sz val="15"/>
        <rFont val="TH SarabunPSK"/>
        <family val="2"/>
      </rPr>
      <t xml:space="preserve"> (รวมทุกหน่วยงาน)</t>
    </r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</si>
</sst>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#,##0.00_);\(#,##0.00\)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t&quot;$&quot;#,##0_);\(t&quot;$&quot;#,##0\)"/>
    <numFmt numFmtId="198" formatCode="t&quot;$&quot;#,##0_);[Red]\(t&quot;$&quot;#,##0\)"/>
    <numFmt numFmtId="199" formatCode="t&quot;$&quot;#,##0.00_);\(t&quot;$&quot;#,##0.00\)"/>
    <numFmt numFmtId="200" formatCode="t&quot;$&quot;#,##0.00_);[Red]\(t&quot;$&quot;#,##0.00\)"/>
    <numFmt numFmtId="201" formatCode="#,##0.0"/>
    <numFmt numFmtId="202" formatCode="#,##0.000"/>
    <numFmt numFmtId="203" formatCode="#,##0.0_);\(#,##0.0\)"/>
    <numFmt numFmtId="204" formatCode="#,##0.0000"/>
    <numFmt numFmtId="205" formatCode="t&quot;฿&quot;#,##0.00_);[Red]\(#,##0.00\)"/>
    <numFmt numFmtId="206" formatCode="t&quot;฿&quot;#,##0.00_);\(#,##0.00\)"/>
    <numFmt numFmtId="207" formatCode="\t&quot;฿&quot;#,##0_);\(\t&quot;฿&quot;#,##0\)"/>
    <numFmt numFmtId="208" formatCode="\t&quot;฿&quot;#,##0_);[Red]\(\t&quot;฿&quot;#,##0\)"/>
    <numFmt numFmtId="209" formatCode="\t&quot;฿&quot;#,##0.00_);\(\t&quot;฿&quot;#,##0.00\)"/>
    <numFmt numFmtId="210" formatCode="\t&quot;฿&quot;#,##0.00_);[Red]\(\t&quot;฿&quot;#,##0.00\)"/>
    <numFmt numFmtId="211" formatCode="_-* #,##0.000_-;\-* #,##0.000_-;_-* &quot;-&quot;??_-;_-@_-"/>
    <numFmt numFmtId="212" formatCode="_-* #,##0_-;\-* #,##0_-;_-* &quot;-&quot;??_-;_-@_-"/>
    <numFmt numFmtId="213" formatCode="#,##0.00;\-\ #,##0.00"/>
    <numFmt numFmtId="214" formatCode="#,##0.00000"/>
    <numFmt numFmtId="215" formatCode="#,##0.00000;\-\ #,##0.00000"/>
    <numFmt numFmtId="216" formatCode="#,##0.000;\-\ #,##0.000"/>
    <numFmt numFmtId="217" formatCode="#,##0.0000000"/>
    <numFmt numFmtId="218" formatCode="#,##0.00\ %"/>
    <numFmt numFmtId="219" formatCode="#,##0.000\ &quot;THB&quot;"/>
    <numFmt numFmtId="220" formatCode="#,##0.000\ &quot;THB&quot;;\-\ #,##0.000\ &quot;THB&quot;"/>
    <numFmt numFmtId="221" formatCode="#,##0.00\ %;\-\ #,##0.00\ %"/>
    <numFmt numFmtId="222" formatCode="_-* #,##0.000_-;\-* #,##0.000_-;_-* &quot;-&quot;???_-;_-@_-"/>
    <numFmt numFmtId="223" formatCode="#,##0_ ;\-#,##0\ "/>
    <numFmt numFmtId="224" formatCode="_(* #,##0.0_);_(* \(#,##0.0\);_(* &quot;-&quot;_);_(@_)"/>
    <numFmt numFmtId="225" formatCode="_(* #,##0.00_);_(* \(#,##0.00\);_(* &quot;-&quot;_);_(@_)"/>
    <numFmt numFmtId="226" formatCode="#,##0.0;\-#,##0.0"/>
  </numFmts>
  <fonts count="51">
    <font>
      <sz val="16"/>
      <name val="TH SarabunPSK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b/>
      <sz val="10"/>
      <color indexed="53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sz val="7"/>
      <name val="Small Fonts"/>
      <family val="0"/>
    </font>
    <font>
      <sz val="11"/>
      <color indexed="8"/>
      <name val="Tahoma"/>
      <family val="2"/>
    </font>
    <font>
      <b/>
      <sz val="10"/>
      <color indexed="63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Tahoma"/>
      <family val="2"/>
    </font>
    <font>
      <b/>
      <sz val="11"/>
      <color indexed="5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name val="Arial"/>
      <family val="0"/>
    </font>
    <font>
      <sz val="15"/>
      <name val="TH SarabunPSK"/>
      <family val="2"/>
    </font>
    <font>
      <sz val="18"/>
      <name val="TH SarabunPSK"/>
      <family val="2"/>
    </font>
    <font>
      <b/>
      <u val="single"/>
      <sz val="18"/>
      <name val="TH SarabunPSK"/>
      <family val="2"/>
    </font>
    <font>
      <b/>
      <sz val="15"/>
      <name val="TH SarabunPSK"/>
      <family val="2"/>
    </font>
    <font>
      <b/>
      <u val="single"/>
      <sz val="15"/>
      <name val="TH SarabunPSK"/>
      <family val="2"/>
    </font>
    <font>
      <sz val="15"/>
      <color indexed="9"/>
      <name val="TH SarabunPSK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5" borderId="1" applyNumberFormat="0" applyAlignment="0" applyProtection="0"/>
    <xf numFmtId="0" fontId="7" fillId="19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1" applyNumberFormat="0" applyAlignment="0" applyProtection="0"/>
    <xf numFmtId="0" fontId="17" fillId="0" borderId="6" applyNumberFormat="0" applyFill="0" applyAlignment="0" applyProtection="0"/>
    <xf numFmtId="0" fontId="18" fillId="21" borderId="0" applyNumberFormat="0" applyBorder="0" applyAlignment="0" applyProtection="0"/>
    <xf numFmtId="37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4" borderId="1" applyNumberFormat="0" applyFont="0" applyAlignment="0" applyProtection="0"/>
    <xf numFmtId="0" fontId="21" fillId="5" borderId="7" applyNumberFormat="0" applyAlignment="0" applyProtection="0"/>
    <xf numFmtId="9" fontId="8" fillId="0" borderId="0" applyFont="0" applyFill="0" applyBorder="0" applyAlignment="0" applyProtection="0"/>
    <xf numFmtId="4" fontId="1" fillId="21" borderId="7" applyNumberFormat="0" applyProtection="0">
      <alignment vertical="center"/>
    </xf>
    <xf numFmtId="4" fontId="22" fillId="21" borderId="7" applyNumberFormat="0" applyProtection="0">
      <alignment vertical="center"/>
    </xf>
    <xf numFmtId="4" fontId="1" fillId="21" borderId="7" applyNumberFormat="0" applyProtection="0">
      <alignment horizontal="left" vertical="center" indent="1"/>
    </xf>
    <xf numFmtId="4" fontId="1" fillId="21" borderId="7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4" fontId="23" fillId="7" borderId="0" applyNumberFormat="0" applyProtection="0">
      <alignment horizontal="left" vertical="center" indent="1"/>
    </xf>
    <xf numFmtId="4" fontId="1" fillId="6" borderId="7" applyNumberFormat="0" applyProtection="0">
      <alignment horizontal="right" vertical="center"/>
    </xf>
    <xf numFmtId="4" fontId="1" fillId="3" borderId="7" applyNumberFormat="0" applyProtection="0">
      <alignment horizontal="right" vertical="center"/>
    </xf>
    <xf numFmtId="4" fontId="1" fillId="16" borderId="7" applyNumberFormat="0" applyProtection="0">
      <alignment horizontal="right" vertical="center"/>
    </xf>
    <xf numFmtId="4" fontId="1" fillId="17" borderId="7" applyNumberFormat="0" applyProtection="0">
      <alignment horizontal="right" vertical="center"/>
    </xf>
    <xf numFmtId="4" fontId="1" fillId="22" borderId="7" applyNumberFormat="0" applyProtection="0">
      <alignment horizontal="right" vertical="center"/>
    </xf>
    <xf numFmtId="4" fontId="1" fillId="23" borderId="7" applyNumberFormat="0" applyProtection="0">
      <alignment horizontal="right" vertical="center"/>
    </xf>
    <xf numFmtId="4" fontId="1" fillId="11" borderId="7" applyNumberFormat="0" applyProtection="0">
      <alignment horizontal="right" vertical="center"/>
    </xf>
    <xf numFmtId="4" fontId="1" fillId="20" borderId="7" applyNumberFormat="0" applyProtection="0">
      <alignment horizontal="right" vertical="center"/>
    </xf>
    <xf numFmtId="4" fontId="1" fillId="24" borderId="7" applyNumberFormat="0" applyProtection="0">
      <alignment horizontal="right" vertical="center"/>
    </xf>
    <xf numFmtId="4" fontId="23" fillId="25" borderId="7" applyNumberFormat="0" applyProtection="0">
      <alignment horizontal="left" vertical="center" indent="1"/>
    </xf>
    <xf numFmtId="4" fontId="1" fillId="5" borderId="8" applyNumberFormat="0" applyProtection="0">
      <alignment horizontal="left" vertical="center" indent="1"/>
    </xf>
    <xf numFmtId="4" fontId="24" fillId="14" borderId="0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4" fontId="1" fillId="7" borderId="9" applyNumberFormat="0" applyProtection="0">
      <alignment horizontal="right" vertical="center"/>
    </xf>
    <xf numFmtId="4" fontId="1" fillId="5" borderId="7" applyNumberFormat="0" applyProtection="0">
      <alignment horizontal="left" vertical="center" indent="1"/>
    </xf>
    <xf numFmtId="4" fontId="1" fillId="5" borderId="7" applyNumberFormat="0" applyProtection="0">
      <alignment horizontal="left" vertical="center" indent="1"/>
    </xf>
    <xf numFmtId="4" fontId="1" fillId="5" borderId="7" applyNumberFormat="0" applyProtection="0">
      <alignment horizontal="left" vertical="center" indent="1"/>
    </xf>
    <xf numFmtId="4" fontId="1" fillId="19" borderId="7" applyNumberFormat="0" applyProtection="0">
      <alignment horizontal="left" vertical="center" indent="1"/>
    </xf>
    <xf numFmtId="4" fontId="1" fillId="19" borderId="7" applyNumberFormat="0" applyProtection="0">
      <alignment horizontal="left" vertical="center" indent="1"/>
    </xf>
    <xf numFmtId="4" fontId="1" fillId="19" borderId="7" applyNumberFormat="0" applyProtection="0">
      <alignment horizontal="left" vertical="center" indent="1"/>
    </xf>
    <xf numFmtId="0" fontId="8" fillId="19" borderId="7" applyNumberFormat="0" applyProtection="0">
      <alignment horizontal="left" vertical="center" indent="1"/>
    </xf>
    <xf numFmtId="0" fontId="8" fillId="19" borderId="7" applyNumberFormat="0" applyProtection="0">
      <alignment horizontal="left" vertical="center" indent="1"/>
    </xf>
    <xf numFmtId="0" fontId="8" fillId="14" borderId="9" applyNumberFormat="0" applyProtection="0">
      <alignment horizontal="left" vertical="center" indent="1"/>
    </xf>
    <xf numFmtId="0" fontId="8" fillId="19" borderId="7" applyNumberFormat="0" applyProtection="0">
      <alignment horizontal="left" vertical="center" indent="1"/>
    </xf>
    <xf numFmtId="0" fontId="8" fillId="19" borderId="7" applyNumberFormat="0" applyProtection="0">
      <alignment horizontal="left" vertical="center" indent="1"/>
    </xf>
    <xf numFmtId="0" fontId="8" fillId="14" borderId="9" applyNumberFormat="0" applyProtection="0">
      <alignment horizontal="left" vertical="top" indent="1"/>
    </xf>
    <xf numFmtId="0" fontId="8" fillId="10" borderId="7" applyNumberFormat="0" applyProtection="0">
      <alignment horizontal="left" vertical="center" indent="1"/>
    </xf>
    <xf numFmtId="0" fontId="8" fillId="10" borderId="7" applyNumberFormat="0" applyProtection="0">
      <alignment horizontal="left" vertical="center" indent="1"/>
    </xf>
    <xf numFmtId="0" fontId="8" fillId="7" borderId="9" applyNumberFormat="0" applyProtection="0">
      <alignment horizontal="left" vertical="center" indent="1"/>
    </xf>
    <xf numFmtId="0" fontId="8" fillId="10" borderId="7" applyNumberFormat="0" applyProtection="0">
      <alignment horizontal="left" vertical="center" indent="1"/>
    </xf>
    <xf numFmtId="0" fontId="8" fillId="10" borderId="7" applyNumberFormat="0" applyProtection="0">
      <alignment horizontal="left" vertical="center" indent="1"/>
    </xf>
    <xf numFmtId="0" fontId="8" fillId="7" borderId="9" applyNumberFormat="0" applyProtection="0">
      <alignment horizontal="left" vertical="top" indent="1"/>
    </xf>
    <xf numFmtId="0" fontId="8" fillId="12" borderId="7" applyNumberFormat="0" applyProtection="0">
      <alignment horizontal="left" vertical="center" indent="1"/>
    </xf>
    <xf numFmtId="0" fontId="8" fillId="12" borderId="7" applyNumberFormat="0" applyProtection="0">
      <alignment horizontal="left" vertical="center" indent="1"/>
    </xf>
    <xf numFmtId="0" fontId="8" fillId="9" borderId="9" applyNumberFormat="0" applyProtection="0">
      <alignment horizontal="left" vertical="center" indent="1"/>
    </xf>
    <xf numFmtId="0" fontId="8" fillId="12" borderId="7" applyNumberFormat="0" applyProtection="0">
      <alignment horizontal="left" vertical="center" indent="1"/>
    </xf>
    <xf numFmtId="0" fontId="8" fillId="12" borderId="7" applyNumberFormat="0" applyProtection="0">
      <alignment horizontal="left" vertical="center" indent="1"/>
    </xf>
    <xf numFmtId="0" fontId="8" fillId="9" borderId="9" applyNumberFormat="0" applyProtection="0">
      <alignment horizontal="left" vertical="top" indent="1"/>
    </xf>
    <xf numFmtId="0" fontId="8" fillId="2" borderId="7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0" fontId="8" fillId="26" borderId="9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0" fontId="8" fillId="26" borderId="9" applyNumberFormat="0" applyProtection="0">
      <alignment horizontal="left" vertical="top" indent="1"/>
    </xf>
    <xf numFmtId="4" fontId="1" fillId="4" borderId="7" applyNumberFormat="0" applyProtection="0">
      <alignment vertical="center"/>
    </xf>
    <xf numFmtId="4" fontId="22" fillId="4" borderId="7" applyNumberFormat="0" applyProtection="0">
      <alignment vertical="center"/>
    </xf>
    <xf numFmtId="4" fontId="1" fillId="4" borderId="7" applyNumberFormat="0" applyProtection="0">
      <alignment horizontal="left" vertical="center" indent="1"/>
    </xf>
    <xf numFmtId="4" fontId="1" fillId="4" borderId="7" applyNumberFormat="0" applyProtection="0">
      <alignment horizontal="left" vertical="center" indent="1"/>
    </xf>
    <xf numFmtId="4" fontId="1" fillId="5" borderId="7" applyNumberFormat="0" applyProtection="0">
      <alignment horizontal="right" vertical="center"/>
    </xf>
    <xf numFmtId="4" fontId="22" fillId="5" borderId="7" applyNumberFormat="0" applyProtection="0">
      <alignment horizontal="right" vertical="center"/>
    </xf>
    <xf numFmtId="0" fontId="8" fillId="2" borderId="7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4" fontId="1" fillId="7" borderId="9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0" fontId="8" fillId="2" borderId="7" applyNumberFormat="0" applyProtection="0">
      <alignment horizontal="left" vertical="center" indent="1"/>
    </xf>
    <xf numFmtId="0" fontId="1" fillId="7" borderId="9" applyNumberFormat="0" applyProtection="0">
      <alignment horizontal="left" vertical="top" indent="1"/>
    </xf>
    <xf numFmtId="0" fontId="25" fillId="0" borderId="0">
      <alignment/>
      <protection/>
    </xf>
    <xf numFmtId="4" fontId="26" fillId="5" borderId="7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8" fillId="8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0" borderId="2" applyNumberFormat="0" applyAlignment="0" applyProtection="0"/>
    <xf numFmtId="0" fontId="33" fillId="0" borderId="6" applyNumberFormat="0" applyFill="0" applyAlignment="0" applyProtection="0"/>
    <xf numFmtId="0" fontId="34" fillId="2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5" fillId="13" borderId="1" applyNumberFormat="0" applyAlignment="0" applyProtection="0"/>
    <xf numFmtId="0" fontId="36" fillId="13" borderId="0" applyNumberFormat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39" fillId="8" borderId="7" applyNumberFormat="0" applyAlignment="0" applyProtection="0"/>
    <xf numFmtId="0" fontId="8" fillId="4" borderId="11" applyNumberFormat="0" applyFont="0" applyAlignment="0" applyProtection="0"/>
    <xf numFmtId="0" fontId="40" fillId="0" borderId="3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4" fillId="0" borderId="0" xfId="79" applyFont="1" applyFill="1" applyAlignment="1">
      <alignment vertical="center"/>
      <protection/>
    </xf>
    <xf numFmtId="0" fontId="44" fillId="0" borderId="0" xfId="79" applyFont="1" applyFill="1">
      <alignment/>
      <protection/>
    </xf>
    <xf numFmtId="0" fontId="44" fillId="0" borderId="0" xfId="79" applyFont="1" applyFill="1" applyAlignment="1">
      <alignment horizontal="center"/>
      <protection/>
    </xf>
    <xf numFmtId="39" fontId="44" fillId="0" borderId="0" xfId="79" applyNumberFormat="1" applyFont="1" applyFill="1">
      <alignment/>
      <protection/>
    </xf>
    <xf numFmtId="39" fontId="0" fillId="0" borderId="14" xfId="79" applyNumberFormat="1" applyFont="1" applyFill="1" applyBorder="1" applyAlignment="1">
      <alignment horizontal="center" vertical="center" wrapText="1"/>
      <protection/>
    </xf>
    <xf numFmtId="0" fontId="44" fillId="0" borderId="0" xfId="79" applyFont="1" applyFill="1" applyAlignment="1">
      <alignment vertical="center" wrapText="1"/>
      <protection/>
    </xf>
    <xf numFmtId="39" fontId="44" fillId="27" borderId="14" xfId="79" applyNumberFormat="1" applyFont="1" applyFill="1" applyBorder="1" applyAlignment="1">
      <alignment horizontal="center" vertical="center" wrapText="1"/>
      <protection/>
    </xf>
    <xf numFmtId="49" fontId="44" fillId="27" borderId="14" xfId="79" applyNumberFormat="1" applyFont="1" applyFill="1" applyBorder="1" applyAlignment="1">
      <alignment horizontal="center" vertical="center" wrapText="1"/>
      <protection/>
    </xf>
    <xf numFmtId="49" fontId="44" fillId="0" borderId="14" xfId="79" applyNumberFormat="1" applyFont="1" applyFill="1" applyBorder="1" applyAlignment="1">
      <alignment horizontal="center" vertical="center" wrapText="1"/>
      <protection/>
    </xf>
    <xf numFmtId="39" fontId="44" fillId="0" borderId="14" xfId="79" applyNumberFormat="1" applyFont="1" applyFill="1" applyBorder="1" applyAlignment="1">
      <alignment horizontal="center" vertical="center" wrapText="1"/>
      <protection/>
    </xf>
    <xf numFmtId="49" fontId="44" fillId="0" borderId="0" xfId="79" applyNumberFormat="1" applyFont="1" applyFill="1" applyAlignment="1">
      <alignment vertical="center" wrapText="1"/>
      <protection/>
    </xf>
    <xf numFmtId="0" fontId="44" fillId="0" borderId="15" xfId="79" applyFont="1" applyFill="1" applyBorder="1" applyAlignment="1">
      <alignment vertical="center" wrapText="1"/>
      <protection/>
    </xf>
    <xf numFmtId="39" fontId="44" fillId="7" borderId="14" xfId="79" applyNumberFormat="1" applyFont="1" applyFill="1" applyBorder="1" applyAlignment="1">
      <alignment horizontal="center" vertical="center" wrapText="1"/>
      <protection/>
    </xf>
    <xf numFmtId="49" fontId="44" fillId="7" borderId="14" xfId="79" applyNumberFormat="1" applyFont="1" applyFill="1" applyBorder="1" applyAlignment="1">
      <alignment horizontal="center" vertical="center" wrapText="1"/>
      <protection/>
    </xf>
    <xf numFmtId="49" fontId="44" fillId="7" borderId="0" xfId="79" applyNumberFormat="1" applyFont="1" applyFill="1" applyAlignment="1">
      <alignment horizontal="center" vertical="center" wrapText="1"/>
      <protection/>
    </xf>
    <xf numFmtId="3" fontId="47" fillId="0" borderId="14" xfId="79" applyNumberFormat="1" applyFont="1" applyFill="1" applyBorder="1" applyAlignment="1">
      <alignment vertical="center"/>
      <protection/>
    </xf>
    <xf numFmtId="0" fontId="47" fillId="0" borderId="14" xfId="79" applyFont="1" applyFill="1" applyBorder="1" applyAlignment="1">
      <alignment vertical="center"/>
      <protection/>
    </xf>
    <xf numFmtId="4" fontId="47" fillId="0" borderId="14" xfId="79" applyNumberFormat="1" applyFont="1" applyFill="1" applyBorder="1" applyAlignment="1">
      <alignment vertical="center"/>
      <protection/>
    </xf>
    <xf numFmtId="39" fontId="47" fillId="0" borderId="14" xfId="79" applyNumberFormat="1" applyFont="1" applyFill="1" applyBorder="1" applyAlignment="1">
      <alignment vertical="center"/>
      <protection/>
    </xf>
    <xf numFmtId="39" fontId="47" fillId="0" borderId="14" xfId="79" applyNumberFormat="1" applyFont="1" applyFill="1" applyBorder="1" applyAlignment="1">
      <alignment horizontal="center" vertical="center"/>
      <protection/>
    </xf>
    <xf numFmtId="188" fontId="47" fillId="0" borderId="14" xfId="79" applyNumberFormat="1" applyFont="1" applyFill="1" applyBorder="1" applyAlignment="1">
      <alignment horizontal="center" vertical="center"/>
      <protection/>
    </xf>
    <xf numFmtId="4" fontId="47" fillId="0" borderId="14" xfId="79" applyNumberFormat="1" applyFont="1" applyFill="1" applyBorder="1" applyAlignment="1">
      <alignment horizontal="center" vertical="center"/>
      <protection/>
    </xf>
    <xf numFmtId="3" fontId="44" fillId="0" borderId="16" xfId="79" applyNumberFormat="1" applyFont="1" applyFill="1" applyBorder="1" applyAlignment="1">
      <alignment horizontal="center" vertical="center"/>
      <protection/>
    </xf>
    <xf numFmtId="0" fontId="44" fillId="0" borderId="16" xfId="79" applyFont="1" applyFill="1" applyBorder="1" applyAlignment="1">
      <alignment vertical="center"/>
      <protection/>
    </xf>
    <xf numFmtId="39" fontId="44" fillId="0" borderId="16" xfId="79" applyNumberFormat="1" applyFont="1" applyFill="1" applyBorder="1" applyAlignment="1">
      <alignment vertical="center"/>
      <protection/>
    </xf>
    <xf numFmtId="4" fontId="44" fillId="0" borderId="16" xfId="79" applyNumberFormat="1" applyFont="1" applyFill="1" applyBorder="1" applyAlignment="1">
      <alignment vertical="center"/>
      <protection/>
    </xf>
    <xf numFmtId="4" fontId="44" fillId="0" borderId="16" xfId="79" applyNumberFormat="1" applyFont="1" applyFill="1" applyBorder="1" applyAlignment="1">
      <alignment horizontal="center" vertical="center"/>
      <protection/>
    </xf>
    <xf numFmtId="188" fontId="44" fillId="0" borderId="16" xfId="79" applyNumberFormat="1" applyFont="1" applyFill="1" applyBorder="1" applyAlignment="1">
      <alignment horizontal="center" vertical="center"/>
      <protection/>
    </xf>
    <xf numFmtId="188" fontId="44" fillId="0" borderId="17" xfId="79" applyNumberFormat="1" applyFont="1" applyFill="1" applyBorder="1" applyAlignment="1">
      <alignment vertical="center"/>
      <protection/>
    </xf>
    <xf numFmtId="188" fontId="44" fillId="0" borderId="17" xfId="79" applyNumberFormat="1" applyFont="1" applyFill="1" applyBorder="1" applyAlignment="1">
      <alignment horizontal="center" vertical="center"/>
      <protection/>
    </xf>
    <xf numFmtId="39" fontId="44" fillId="0" borderId="16" xfId="79" applyNumberFormat="1" applyFont="1" applyFill="1" applyBorder="1" applyAlignment="1">
      <alignment horizontal="center" vertical="center"/>
      <protection/>
    </xf>
    <xf numFmtId="3" fontId="44" fillId="0" borderId="18" xfId="79" applyNumberFormat="1" applyFont="1" applyFill="1" applyBorder="1" applyAlignment="1">
      <alignment horizontal="center" vertical="center"/>
      <protection/>
    </xf>
    <xf numFmtId="0" fontId="44" fillId="0" borderId="18" xfId="79" applyFont="1" applyFill="1" applyBorder="1" applyAlignment="1">
      <alignment vertical="center"/>
      <protection/>
    </xf>
    <xf numFmtId="39" fontId="44" fillId="0" borderId="18" xfId="79" applyNumberFormat="1" applyFont="1" applyFill="1" applyBorder="1" applyAlignment="1">
      <alignment vertical="center"/>
      <protection/>
    </xf>
    <xf numFmtId="4" fontId="44" fillId="0" borderId="18" xfId="79" applyNumberFormat="1" applyFont="1" applyFill="1" applyBorder="1" applyAlignment="1">
      <alignment vertical="center"/>
      <protection/>
    </xf>
    <xf numFmtId="188" fontId="44" fillId="0" borderId="16" xfId="79" applyNumberFormat="1" applyFont="1" applyFill="1" applyBorder="1" applyAlignment="1">
      <alignment vertical="center"/>
      <protection/>
    </xf>
    <xf numFmtId="39" fontId="44" fillId="0" borderId="18" xfId="79" applyNumberFormat="1" applyFont="1" applyFill="1" applyBorder="1" applyAlignment="1">
      <alignment horizontal="center" vertical="center"/>
      <protection/>
    </xf>
    <xf numFmtId="4" fontId="44" fillId="0" borderId="18" xfId="79" applyNumberFormat="1" applyFont="1" applyFill="1" applyBorder="1" applyAlignment="1">
      <alignment horizontal="center" vertical="center"/>
      <protection/>
    </xf>
    <xf numFmtId="4" fontId="49" fillId="0" borderId="18" xfId="79" applyNumberFormat="1" applyFont="1" applyFill="1" applyBorder="1" applyAlignment="1">
      <alignment vertical="center"/>
      <protection/>
    </xf>
    <xf numFmtId="225" fontId="44" fillId="0" borderId="16" xfId="79" applyNumberFormat="1" applyFont="1" applyFill="1" applyBorder="1" applyAlignment="1">
      <alignment vertical="center"/>
      <protection/>
    </xf>
    <xf numFmtId="225" fontId="44" fillId="0" borderId="16" xfId="79" applyNumberFormat="1" applyFont="1" applyFill="1" applyBorder="1" applyAlignment="1">
      <alignment horizontal="center" vertical="center"/>
      <protection/>
    </xf>
    <xf numFmtId="225" fontId="44" fillId="0" borderId="18" xfId="79" applyNumberFormat="1" applyFont="1" applyFill="1" applyBorder="1" applyAlignment="1">
      <alignment vertical="center"/>
      <protection/>
    </xf>
    <xf numFmtId="225" fontId="44" fillId="0" borderId="18" xfId="79" applyNumberFormat="1" applyFont="1" applyFill="1" applyBorder="1" applyAlignment="1">
      <alignment horizontal="center" vertical="center"/>
      <protection/>
    </xf>
    <xf numFmtId="0" fontId="44" fillId="0" borderId="19" xfId="79" applyFont="1" applyFill="1" applyBorder="1" applyAlignment="1">
      <alignment vertical="center"/>
      <protection/>
    </xf>
    <xf numFmtId="4" fontId="44" fillId="0" borderId="19" xfId="79" applyNumberFormat="1" applyFont="1" applyFill="1" applyBorder="1" applyAlignment="1">
      <alignment vertical="center"/>
      <protection/>
    </xf>
    <xf numFmtId="39" fontId="44" fillId="0" borderId="19" xfId="79" applyNumberFormat="1" applyFont="1" applyFill="1" applyBorder="1" applyAlignment="1">
      <alignment vertical="center"/>
      <protection/>
    </xf>
    <xf numFmtId="4" fontId="44" fillId="0" borderId="15" xfId="79" applyNumberFormat="1" applyFont="1" applyFill="1" applyBorder="1" applyAlignment="1">
      <alignment horizontal="center" vertical="center"/>
      <protection/>
    </xf>
    <xf numFmtId="188" fontId="44" fillId="0" borderId="15" xfId="79" applyNumberFormat="1" applyFont="1" applyFill="1" applyBorder="1" applyAlignment="1">
      <alignment horizontal="center" vertical="center"/>
      <protection/>
    </xf>
    <xf numFmtId="39" fontId="44" fillId="0" borderId="15" xfId="79" applyNumberFormat="1" applyFont="1" applyFill="1" applyBorder="1" applyAlignment="1">
      <alignment vertical="center"/>
      <protection/>
    </xf>
    <xf numFmtId="39" fontId="44" fillId="0" borderId="15" xfId="79" applyNumberFormat="1" applyFont="1" applyFill="1" applyBorder="1" applyAlignment="1">
      <alignment horizontal="center" vertical="center"/>
      <protection/>
    </xf>
    <xf numFmtId="4" fontId="44" fillId="0" borderId="15" xfId="79" applyNumberFormat="1" applyFont="1" applyFill="1" applyBorder="1" applyAlignment="1">
      <alignment vertical="center"/>
      <protection/>
    </xf>
    <xf numFmtId="39" fontId="44" fillId="0" borderId="19" xfId="79" applyNumberFormat="1" applyFont="1" applyFill="1" applyBorder="1" applyAlignment="1">
      <alignment horizontal="center" vertical="center"/>
      <protection/>
    </xf>
    <xf numFmtId="4" fontId="44" fillId="0" borderId="19" xfId="79" applyNumberFormat="1" applyFont="1" applyFill="1" applyBorder="1" applyAlignment="1">
      <alignment horizontal="center" vertical="center"/>
      <protection/>
    </xf>
    <xf numFmtId="0" fontId="44" fillId="0" borderId="0" xfId="79" applyFont="1" applyFill="1" applyAlignment="1">
      <alignment/>
      <protection/>
    </xf>
    <xf numFmtId="0" fontId="44" fillId="0" borderId="20" xfId="79" applyFont="1" applyFill="1" applyBorder="1" applyAlignment="1">
      <alignment horizontal="center" vertical="center" wrapText="1"/>
      <protection/>
    </xf>
    <xf numFmtId="0" fontId="44" fillId="0" borderId="21" xfId="79" applyFont="1" applyFill="1" applyBorder="1" applyAlignment="1">
      <alignment horizontal="center" vertical="center" wrapText="1"/>
      <protection/>
    </xf>
    <xf numFmtId="0" fontId="44" fillId="0" borderId="15" xfId="79" applyFont="1" applyFill="1" applyBorder="1" applyAlignment="1">
      <alignment horizontal="center" vertical="center" wrapText="1"/>
      <protection/>
    </xf>
    <xf numFmtId="0" fontId="44" fillId="0" borderId="22" xfId="79" applyFont="1" applyFill="1" applyBorder="1" applyAlignment="1">
      <alignment horizontal="center" vertical="center" wrapText="1"/>
      <protection/>
    </xf>
    <xf numFmtId="0" fontId="44" fillId="0" borderId="23" xfId="79" applyFont="1" applyFill="1" applyBorder="1" applyAlignment="1">
      <alignment horizontal="center" vertical="center" wrapText="1"/>
      <protection/>
    </xf>
    <xf numFmtId="0" fontId="44" fillId="0" borderId="24" xfId="79" applyFont="1" applyFill="1" applyBorder="1" applyAlignment="1">
      <alignment horizontal="center" vertical="center" wrapText="1"/>
      <protection/>
    </xf>
    <xf numFmtId="0" fontId="45" fillId="0" borderId="0" xfId="79" applyFont="1" applyFill="1" applyAlignment="1">
      <alignment horizontal="center" vertical="center"/>
      <protection/>
    </xf>
  </cellXfs>
  <cellStyles count="1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Comma 3" xfId="61"/>
    <cellStyle name="Comma_S1-2 สรุปรายงานผลการเบิกจ่ายแบบมีจัดสรร 2549_091205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inked Cell" xfId="72"/>
    <cellStyle name="Neutral" xfId="73"/>
    <cellStyle name="no dec" xfId="74"/>
    <cellStyle name="Normal 2" xfId="75"/>
    <cellStyle name="Normal 3" xfId="76"/>
    <cellStyle name="Normal 4" xfId="77"/>
    <cellStyle name="Normal_4. MS-3 2552_130309" xfId="78"/>
    <cellStyle name="Normal_สรุปการจัดลำดับปี 2553" xfId="79"/>
    <cellStyle name="Note" xfId="80"/>
    <cellStyle name="Output" xfId="81"/>
    <cellStyle name="Percent 2" xfId="82"/>
    <cellStyle name="SAPBEXaggData" xfId="83"/>
    <cellStyle name="SAPBEXaggDataEmph" xfId="84"/>
    <cellStyle name="SAPBEXaggItem" xfId="85"/>
    <cellStyle name="SAPBEXaggItemX" xfId="86"/>
    <cellStyle name="SAPBEXchaText" xfId="87"/>
    <cellStyle name="SAPBEXchaText 2" xfId="88"/>
    <cellStyle name="SAPBEXchaText_MD-1.1b" xfId="89"/>
    <cellStyle name="SAPBEXexcBad7" xfId="90"/>
    <cellStyle name="SAPBEXexcBad8" xfId="91"/>
    <cellStyle name="SAPBEXexcBad9" xfId="92"/>
    <cellStyle name="SAPBEXexcCritical4" xfId="93"/>
    <cellStyle name="SAPBEXexcCritical5" xfId="94"/>
    <cellStyle name="SAPBEXexcCritical6" xfId="95"/>
    <cellStyle name="SAPBEXexcGood1" xfId="96"/>
    <cellStyle name="SAPBEXexcGood2" xfId="97"/>
    <cellStyle name="SAPBEXexcGood3" xfId="98"/>
    <cellStyle name="SAPBEXfilterDrill" xfId="99"/>
    <cellStyle name="SAPBEXfilterItem" xfId="100"/>
    <cellStyle name="SAPBEXfilterText" xfId="101"/>
    <cellStyle name="SAPBEXformats" xfId="102"/>
    <cellStyle name="SAPBEXformats 2" xfId="103"/>
    <cellStyle name="SAPBEXformats_MD-1.1b" xfId="104"/>
    <cellStyle name="SAPBEXheaderItem" xfId="105"/>
    <cellStyle name="SAPBEXheaderItem 2" xfId="106"/>
    <cellStyle name="SAPBEXheaderItem_1. MS-1.1 2552_220509" xfId="107"/>
    <cellStyle name="SAPBEXheaderText" xfId="108"/>
    <cellStyle name="SAPBEXheaderText 2" xfId="109"/>
    <cellStyle name="SAPBEXheaderText_1. MS-1.1 2552_220509" xfId="110"/>
    <cellStyle name="SAPBEXHLevel0" xfId="111"/>
    <cellStyle name="SAPBEXHLevel0 2" xfId="112"/>
    <cellStyle name="SAPBEXHLevel0_MD-1.1b" xfId="113"/>
    <cellStyle name="SAPBEXHLevel0X" xfId="114"/>
    <cellStyle name="SAPBEXHLevel0X 2" xfId="115"/>
    <cellStyle name="SAPBEXHLevel0X_MD-1.1b" xfId="116"/>
    <cellStyle name="SAPBEXHLevel1" xfId="117"/>
    <cellStyle name="SAPBEXHLevel1 2" xfId="118"/>
    <cellStyle name="SAPBEXHLevel1_MD-1.1b" xfId="119"/>
    <cellStyle name="SAPBEXHLevel1X" xfId="120"/>
    <cellStyle name="SAPBEXHLevel1X 2" xfId="121"/>
    <cellStyle name="SAPBEXHLevel1X_MD-1.1b" xfId="122"/>
    <cellStyle name="SAPBEXHLevel2" xfId="123"/>
    <cellStyle name="SAPBEXHLevel2 2" xfId="124"/>
    <cellStyle name="SAPBEXHLevel2_MD-1.1b" xfId="125"/>
    <cellStyle name="SAPBEXHLevel2X" xfId="126"/>
    <cellStyle name="SAPBEXHLevel2X 2" xfId="127"/>
    <cellStyle name="SAPBEXHLevel2X_MD-1.1b" xfId="128"/>
    <cellStyle name="SAPBEXHLevel3" xfId="129"/>
    <cellStyle name="SAPBEXHLevel3 2" xfId="130"/>
    <cellStyle name="SAPBEXHLevel3_MD-1.1b" xfId="131"/>
    <cellStyle name="SAPBEXHLevel3X" xfId="132"/>
    <cellStyle name="SAPBEXHLevel3X 2" xfId="133"/>
    <cellStyle name="SAPBEXHLevel3X_MD-1.1b" xfId="134"/>
    <cellStyle name="SAPBEXresData" xfId="135"/>
    <cellStyle name="SAPBEXresDataEmph" xfId="136"/>
    <cellStyle name="SAPBEXresItem" xfId="137"/>
    <cellStyle name="SAPBEXresItemX" xfId="138"/>
    <cellStyle name="SAPBEXstdData" xfId="139"/>
    <cellStyle name="SAPBEXstdDataEmph" xfId="140"/>
    <cellStyle name="SAPBEXstdItem" xfId="141"/>
    <cellStyle name="SAPBEXstdItem 2" xfId="142"/>
    <cellStyle name="SAPBEXstdItem_MD-1.1b" xfId="143"/>
    <cellStyle name="SAPBEXstdItemX" xfId="144"/>
    <cellStyle name="SAPBEXstdItemX 2" xfId="145"/>
    <cellStyle name="SAPBEXstdItemX_MD-1.1b" xfId="146"/>
    <cellStyle name="SAPBEXtitle" xfId="147"/>
    <cellStyle name="SAPBEXundefined" xfId="148"/>
    <cellStyle name="Title" xfId="149"/>
    <cellStyle name="Total" xfId="150"/>
    <cellStyle name="Warning Text" xfId="151"/>
    <cellStyle name="การคำนวณ" xfId="152"/>
    <cellStyle name="ข้อความเตือน" xfId="153"/>
    <cellStyle name="ข้อความอธิบาย" xfId="154"/>
    <cellStyle name="Comma" xfId="155"/>
    <cellStyle name="Comma [0]" xfId="156"/>
    <cellStyle name="เครื่องหมายจุลภาค 2" xfId="157"/>
    <cellStyle name="เครื่องหมายจุลภาค 2 2" xfId="158"/>
    <cellStyle name="เครื่องหมายจุลภาค 3" xfId="159"/>
    <cellStyle name="เครื่องหมายจุลภาค 4" xfId="160"/>
    <cellStyle name="เครื่องหมายจุลภาค 5" xfId="161"/>
    <cellStyle name="Currency" xfId="162"/>
    <cellStyle name="Currency [0]" xfId="163"/>
    <cellStyle name="ชื่อเรื่อง" xfId="164"/>
    <cellStyle name="เซลล์ตรวจสอบ" xfId="165"/>
    <cellStyle name="เซลล์ที่มีการเชื่อมโยง" xfId="166"/>
    <cellStyle name="ดี" xfId="167"/>
    <cellStyle name="ปกติ 2" xfId="168"/>
    <cellStyle name="ปกติ 2 2" xfId="169"/>
    <cellStyle name="ป้อนค่า" xfId="170"/>
    <cellStyle name="ปานกลาง" xfId="171"/>
    <cellStyle name="Percent" xfId="172"/>
    <cellStyle name="เปอร์เซ็นต์ 2" xfId="173"/>
    <cellStyle name="เปอร์เซ็นต์ 3" xfId="174"/>
    <cellStyle name="เปอร์เซ็นต์ 4" xfId="175"/>
    <cellStyle name="ผลรวม" xfId="176"/>
    <cellStyle name="แย่" xfId="177"/>
    <cellStyle name="ส่วนที่ถูกเน้น1" xfId="178"/>
    <cellStyle name="ส่วนที่ถูกเน้น2" xfId="179"/>
    <cellStyle name="ส่วนที่ถูกเน้น3" xfId="180"/>
    <cellStyle name="ส่วนที่ถูกเน้น4" xfId="181"/>
    <cellStyle name="ส่วนที่ถูกเน้น5" xfId="182"/>
    <cellStyle name="ส่วนที่ถูกเน้น6" xfId="183"/>
    <cellStyle name="แสดงผล" xfId="184"/>
    <cellStyle name="หมายเหตุ" xfId="185"/>
    <cellStyle name="หัวเรื่อง 1" xfId="186"/>
    <cellStyle name="หัวเรื่อง 2" xfId="187"/>
    <cellStyle name="หัวเรื่อง 3" xfId="188"/>
    <cellStyle name="หัวเรื่อง 4" xfId="18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48;&#3619;&#3656;&#3591;&#3619;&#3633;&#3604;&#3648;&#3610;&#3636;&#3585;&#3592;&#3656;&#3634;&#3618;\&#3612;&#3621;&#3648;&#3610;&#3636;&#3585;&#3592;&#3656;&#3634;&#3618;&#3623;&#3633;&#3609;&#3592;&#3633;&#3609;&#3607;&#3619;&#3660;_&#3609;&#3636;&#3619;&#3640;&#3605;&#3605;&#3636;\&#3619;&#3634;&#3618;&#3591;&#3634;&#3609;%20Quarter3\5.&#3614;&#3620;&#3625;&#3616;&#3634;&#3588;&#3617;52\15&#3614;&#3588;52\2009.05.15%20&#3619;&#3634;&#3618;&#3591;&#3634;&#3609;&#3626;&#3635;&#3609;&#3633;&#3585;&#3619;&#3633;&#3610;-&#3592;&#3656;&#3634;&#3618;%20&#3649;&#3618;&#3585;&#3585;&#3621;&#3634;&#3591;&#3611;&#363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48;&#3619;&#3656;&#3591;&#3619;&#3633;&#3604;&#3648;&#3610;&#3636;&#3585;&#3592;&#3656;&#3634;&#3618;54\Ranking%20Web%20CGD%2054\07.&#3585;&#3588;54\2011.07.08\2011.07.08\2011.07.08%20%20%20&#3619;&#3634;&#3618;&#3591;&#3634;&#3609;&#3648;&#3610;&#3636;&#3585;&#3592;&#3656;&#3634;&#3618;%20Rank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oy\&#3648;&#3619;&#3656;&#3591;&#3619;&#3633;&#3604;%2050\&#3588;&#3603;&#3632;&#3585;&#3619;&#3619;&#3617;&#3585;&#3634;&#3619;&#3605;&#3636;&#3604;&#3605;&#3634;&#3617;&#3648;&#3619;&#3656;&#3591;&#3619;&#3633;&#3604;\meeting%202_2550\&#3612;&#3621;&#3648;&#3610;&#3636;&#3585;&#3592;&#3656;&#3634;&#3618;&#3592;&#3633;&#3591;&#3627;&#3623;&#3633;&#3604;_&#3617;&#3637;&#3609;&#3634;&#3588;&#3617;%20255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48;&#3619;&#3656;&#3591;&#3619;&#3633;&#3604;&#3648;&#3610;&#3636;&#3585;&#3592;&#3656;&#3634;&#3618;54\Ranking%20Web%20CGD%2054\05.&#3614;&#3588;54\6May11\6May11\2011.05.06%20&#3619;&#3634;&#3618;&#3591;&#3634;&#3609;&#3626;&#3635;&#3609;&#3633;&#3585;&#3619;&#3633;&#3610;-&#3592;&#3656;&#3634;&#36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Name"/>
      <sheetName val="BEx1-3"/>
      <sheetName val="ตารางที่ 1"/>
      <sheetName val="ตารางที่ 1-1"/>
      <sheetName val="ตารางที่2_3"/>
      <sheetName val="ตารางที่2_3-1"/>
      <sheetName val="BEx4"/>
      <sheetName val="BEx4คำนวณ"/>
      <sheetName val="ตารางที่ 4"/>
      <sheetName val="BEx5"/>
      <sheetName val="BEx5_2"/>
      <sheetName val="BEx5คำนวณ"/>
      <sheetName val="ตารางที่ 5"/>
      <sheetName val="BEx6"/>
      <sheetName val="BEx6_2"/>
      <sheetName val="BEx6คำนวณ"/>
      <sheetName val="ตารางที่ 6"/>
      <sheetName val="BEx7"/>
      <sheetName val="ตารางที่ 7"/>
      <sheetName val="BEx8"/>
      <sheetName val="ตารางที่ 8"/>
      <sheetName val="BEx9"/>
      <sheetName val="ตารางที่ 9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Ex1"/>
      <sheetName val="1000 ล้านเบิกสูง"/>
      <sheetName val="1000 ล้านเบิกต่ำ"/>
      <sheetName val="1. กระทรวง"/>
      <sheetName val="BEx2"/>
      <sheetName val="BEx2_Plan"/>
      <sheetName val="2. หน่วยงาน"/>
      <sheetName val="2. หน่วยงาน (2)"/>
      <sheetName val="3.ลงทุน1000ล้าน"/>
      <sheetName val="BEx4"/>
      <sheetName val="BEx4-P"/>
      <sheetName val="4.รัฐวิสาหกิจ"/>
      <sheetName val="5.จังหวัดได้รับจัดสรร"/>
      <sheetName val="BEx6_old"/>
      <sheetName val="BEx6_1"/>
      <sheetName val="6.ส่วนกลางจัดสรรให้จังหวัด"/>
      <sheetName val="BEx7_11"/>
      <sheetName val="7.กองทุนฯ"/>
      <sheetName val="แผนแยก"/>
      <sheetName val="แผนไม่แย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จังหวัด_ลำดับ"/>
      <sheetName val="จังหวัด_ลงทุน"/>
      <sheetName val="จังหวัด"/>
      <sheetName val="จังหวัด_up"/>
      <sheetName val="จังหวัด_meeting"/>
    </sheetNames>
    <sheetDataSet>
      <sheetData sheetId="0">
        <row r="23">
          <cell r="D23">
            <v>52.929474265686764</v>
          </cell>
          <cell r="I23">
            <v>51.2089445822189</v>
          </cell>
        </row>
        <row r="36">
          <cell r="D36">
            <v>44.20983752977935</v>
          </cell>
          <cell r="I36">
            <v>45.802887876777554</v>
          </cell>
        </row>
        <row r="47">
          <cell r="D47">
            <v>50.95438517094584</v>
          </cell>
          <cell r="I47">
            <v>45.932797002454265</v>
          </cell>
        </row>
        <row r="68">
          <cell r="I68">
            <v>48.596615217626805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Name"/>
      <sheetName val="error"/>
      <sheetName val="BEx-P1"/>
      <sheetName val="BEx1-3"/>
      <sheetName val="ตารางที่ 1"/>
      <sheetName val="ตารางที่ 1-1"/>
      <sheetName val="ตารางที่2"/>
      <sheetName val="BEx4"/>
      <sheetName val="ตารางที่ 4"/>
      <sheetName val="BEx5"/>
      <sheetName val="ตารางที่ 5"/>
      <sheetName val="ตารางที่ 5-1"/>
      <sheetName val="BEx6"/>
      <sheetName val="ตารางที่ 6"/>
      <sheetName val="BEx7"/>
      <sheetName val="ตารางที่ 7"/>
      <sheetName val="BEx8"/>
      <sheetName val="ตารางที่ 8"/>
      <sheetName val="BEx91"/>
      <sheetName val="ตารางที่ 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indexed="53"/>
  </sheetPr>
  <dimension ref="A1:Q266"/>
  <sheetViews>
    <sheetView tabSelected="1" zoomScaleSheetLayoutView="100" workbookViewId="0" topLeftCell="A4">
      <pane xSplit="2" ySplit="5" topLeftCell="C57" activePane="bottomRight" state="frozen"/>
      <selection pane="topLeft" activeCell="A4" sqref="A4"/>
      <selection pane="topRight" activeCell="E4" sqref="E4"/>
      <selection pane="bottomLeft" activeCell="A9" sqref="A9"/>
      <selection pane="bottomRight" activeCell="R4" sqref="R1:BE16384"/>
    </sheetView>
  </sheetViews>
  <sheetFormatPr defaultColWidth="9.00390625" defaultRowHeight="24"/>
  <cols>
    <col min="1" max="1" width="4.625" style="2" customWidth="1"/>
    <col min="2" max="2" width="65.625" style="2" customWidth="1"/>
    <col min="3" max="3" width="14.25390625" style="4" customWidth="1"/>
    <col min="4" max="4" width="15.375" style="2" customWidth="1"/>
    <col min="5" max="5" width="6.125" style="3" customWidth="1"/>
    <col min="6" max="6" width="10.625" style="2" hidden="1" customWidth="1"/>
    <col min="7" max="7" width="14.50390625" style="54" bestFit="1" customWidth="1"/>
    <col min="8" max="8" width="6.375" style="2" customWidth="1"/>
    <col min="9" max="9" width="13.00390625" style="2" customWidth="1"/>
    <col min="10" max="10" width="5.875" style="2" customWidth="1"/>
    <col min="11" max="11" width="12.00390625" style="2" bestFit="1" customWidth="1"/>
    <col min="12" max="12" width="7.375" style="2" customWidth="1"/>
    <col min="13" max="13" width="15.50390625" style="2" hidden="1" customWidth="1"/>
    <col min="14" max="14" width="5.875" style="2" hidden="1" customWidth="1"/>
    <col min="15" max="15" width="8.75390625" style="4" hidden="1" customWidth="1"/>
    <col min="16" max="16" width="14.50390625" style="2" customWidth="1"/>
    <col min="17" max="17" width="5.50390625" style="2" customWidth="1"/>
    <col min="18" max="16384" width="8.00390625" style="2" customWidth="1"/>
  </cols>
  <sheetData>
    <row r="1" spans="1:17" ht="36.75" customHeight="1">
      <c r="A1" s="1"/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ht="36.75" customHeight="1">
      <c r="A2" s="1"/>
      <c r="B2" s="61" t="s">
        <v>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ht="36.75" customHeight="1">
      <c r="A3" s="1"/>
      <c r="B3" s="61" t="s">
        <v>286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7" s="6" customFormat="1" ht="78.75" customHeight="1">
      <c r="A4" s="55" t="s">
        <v>2</v>
      </c>
      <c r="B4" s="55" t="s">
        <v>3</v>
      </c>
      <c r="C4" s="5" t="s">
        <v>4</v>
      </c>
      <c r="D4" s="58" t="s">
        <v>5</v>
      </c>
      <c r="E4" s="60"/>
      <c r="F4" s="59"/>
      <c r="G4" s="58" t="s">
        <v>6</v>
      </c>
      <c r="H4" s="59"/>
      <c r="I4" s="58" t="s">
        <v>7</v>
      </c>
      <c r="J4" s="59"/>
      <c r="K4" s="58" t="s">
        <v>8</v>
      </c>
      <c r="L4" s="59"/>
      <c r="M4" s="58" t="s">
        <v>9</v>
      </c>
      <c r="N4" s="60"/>
      <c r="O4" s="59"/>
      <c r="P4" s="58" t="s">
        <v>10</v>
      </c>
      <c r="Q4" s="59"/>
    </row>
    <row r="5" spans="1:17" s="6" customFormat="1" ht="72.75" customHeight="1" hidden="1">
      <c r="A5" s="56"/>
      <c r="B5" s="56"/>
      <c r="C5" s="7">
        <v>-1</v>
      </c>
      <c r="D5" s="8" t="s">
        <v>12</v>
      </c>
      <c r="E5" s="8" t="s">
        <v>13</v>
      </c>
      <c r="F5" s="7" t="s">
        <v>287</v>
      </c>
      <c r="G5" s="7" t="s">
        <v>14</v>
      </c>
      <c r="H5" s="8" t="s">
        <v>13</v>
      </c>
      <c r="I5" s="8" t="s">
        <v>15</v>
      </c>
      <c r="J5" s="8" t="s">
        <v>13</v>
      </c>
      <c r="K5" s="8" t="s">
        <v>15</v>
      </c>
      <c r="L5" s="8" t="s">
        <v>13</v>
      </c>
      <c r="M5" s="8" t="s">
        <v>16</v>
      </c>
      <c r="N5" s="8" t="s">
        <v>13</v>
      </c>
      <c r="O5" s="7" t="s">
        <v>17</v>
      </c>
      <c r="P5" s="8" t="s">
        <v>18</v>
      </c>
      <c r="Q5" s="9" t="s">
        <v>13</v>
      </c>
    </row>
    <row r="6" spans="1:17" s="11" customFormat="1" ht="63" customHeight="1">
      <c r="A6" s="57"/>
      <c r="B6" s="57"/>
      <c r="C6" s="10" t="s">
        <v>11</v>
      </c>
      <c r="D6" s="9" t="s">
        <v>12</v>
      </c>
      <c r="E6" s="9" t="s">
        <v>19</v>
      </c>
      <c r="F6" s="9" t="s">
        <v>20</v>
      </c>
      <c r="G6" s="9" t="s">
        <v>14</v>
      </c>
      <c r="H6" s="9" t="s">
        <v>19</v>
      </c>
      <c r="I6" s="9" t="s">
        <v>15</v>
      </c>
      <c r="J6" s="9" t="s">
        <v>19</v>
      </c>
      <c r="K6" s="9" t="s">
        <v>21</v>
      </c>
      <c r="L6" s="9" t="s">
        <v>19</v>
      </c>
      <c r="M6" s="9" t="s">
        <v>22</v>
      </c>
      <c r="N6" s="9" t="s">
        <v>19</v>
      </c>
      <c r="O6" s="9"/>
      <c r="P6" s="9" t="s">
        <v>23</v>
      </c>
      <c r="Q6" s="9" t="s">
        <v>19</v>
      </c>
    </row>
    <row r="7" spans="1:17" s="15" customFormat="1" ht="139.5" customHeight="1" hidden="1">
      <c r="A7" s="12"/>
      <c r="B7" s="12"/>
      <c r="C7" s="13" t="s">
        <v>24</v>
      </c>
      <c r="D7" s="14" t="s">
        <v>15</v>
      </c>
      <c r="E7" s="14" t="s">
        <v>13</v>
      </c>
      <c r="F7" s="13" t="s">
        <v>288</v>
      </c>
      <c r="G7" s="13" t="s">
        <v>18</v>
      </c>
      <c r="H7" s="14" t="s">
        <v>13</v>
      </c>
      <c r="I7" s="14" t="s">
        <v>25</v>
      </c>
      <c r="J7" s="14" t="s">
        <v>13</v>
      </c>
      <c r="K7" s="14" t="s">
        <v>25</v>
      </c>
      <c r="L7" s="14" t="s">
        <v>13</v>
      </c>
      <c r="M7" s="14" t="s">
        <v>26</v>
      </c>
      <c r="N7" s="14" t="s">
        <v>13</v>
      </c>
      <c r="O7" s="13" t="s">
        <v>17</v>
      </c>
      <c r="P7" s="14" t="s">
        <v>27</v>
      </c>
      <c r="Q7" s="14" t="s">
        <v>13</v>
      </c>
    </row>
    <row r="8" spans="1:17" s="1" customFormat="1" ht="30.75" customHeight="1">
      <c r="A8" s="16"/>
      <c r="B8" s="17" t="s">
        <v>289</v>
      </c>
      <c r="C8" s="19">
        <f>SUM(C9:C266)</f>
        <v>4830309333</v>
      </c>
      <c r="D8" s="18">
        <f>SUM(D9:D266)</f>
        <v>4616565875.51</v>
      </c>
      <c r="E8" s="20">
        <f aca="true" t="shared" si="0" ref="E8:E71">+D8*100/C8</f>
        <v>95.57495301533311</v>
      </c>
      <c r="F8" s="21" t="e">
        <f>+#REF!-E8</f>
        <v>#REF!</v>
      </c>
      <c r="G8" s="18">
        <f>SUM(G9:G266)</f>
        <v>213743457.49</v>
      </c>
      <c r="H8" s="22">
        <f aca="true" t="shared" si="1" ref="H8:H71">+G8*100/C8</f>
        <v>4.425046984666893</v>
      </c>
      <c r="I8" s="18">
        <f>SUM(I9:I266)</f>
        <v>161491529.12</v>
      </c>
      <c r="J8" s="22">
        <f aca="true" t="shared" si="2" ref="J8:J71">+I8*100/C8</f>
        <v>3.3432958013001857</v>
      </c>
      <c r="K8" s="18">
        <f>SUM(K9:K266)</f>
        <v>48371371</v>
      </c>
      <c r="L8" s="22">
        <f aca="true" t="shared" si="3" ref="L8:L71">+K8*100/C8</f>
        <v>1.0014135258281192</v>
      </c>
      <c r="M8" s="18">
        <f>SUM(M9:M266)</f>
        <v>4778057404.63</v>
      </c>
      <c r="N8" s="22">
        <f>+M8*100/C8</f>
        <v>98.9182488166333</v>
      </c>
      <c r="O8" s="20" t="e">
        <f>SUM(#REF!-N8)</f>
        <v>#REF!</v>
      </c>
      <c r="P8" s="18">
        <f>SUM(P9:P266)</f>
        <v>3880557.370000004</v>
      </c>
      <c r="Q8" s="22">
        <f aca="true" t="shared" si="4" ref="Q8:Q71">+P8*100/C8</f>
        <v>0.0803376575385882</v>
      </c>
    </row>
    <row r="9" spans="1:17" s="1" customFormat="1" ht="23.25" customHeight="1">
      <c r="A9" s="23">
        <v>1</v>
      </c>
      <c r="B9" s="24" t="s">
        <v>28</v>
      </c>
      <c r="C9" s="25">
        <v>6489966</v>
      </c>
      <c r="D9" s="26">
        <v>6538752.64</v>
      </c>
      <c r="E9" s="27">
        <f t="shared" si="0"/>
        <v>100.75172412305396</v>
      </c>
      <c r="F9" s="28" t="e">
        <f>+#REF!-E9</f>
        <v>#REF!</v>
      </c>
      <c r="G9" s="29">
        <f aca="true" t="shared" si="5" ref="G9:G72">+C9-D9</f>
        <v>-48786.639999999665</v>
      </c>
      <c r="H9" s="30">
        <f t="shared" si="1"/>
        <v>-0.7517241230539523</v>
      </c>
      <c r="I9" s="26"/>
      <c r="J9" s="27">
        <f t="shared" si="2"/>
        <v>0</v>
      </c>
      <c r="K9" s="26"/>
      <c r="L9" s="27">
        <f t="shared" si="3"/>
        <v>0</v>
      </c>
      <c r="M9" s="26">
        <f aca="true" t="shared" si="6" ref="M9:M72">SUM(D9+I9)</f>
        <v>6538752.64</v>
      </c>
      <c r="N9" s="27">
        <f aca="true" t="shared" si="7" ref="N9:N72">SUM(M9*100/C9)</f>
        <v>100.75172412305396</v>
      </c>
      <c r="O9" s="31" t="e">
        <f>+#REF!-N9</f>
        <v>#REF!</v>
      </c>
      <c r="P9" s="29">
        <f aca="true" t="shared" si="8" ref="P9:P72">SUM(C9-D9-I9-K9)</f>
        <v>-48786.639999999665</v>
      </c>
      <c r="Q9" s="30">
        <f t="shared" si="4"/>
        <v>-0.7517241230539523</v>
      </c>
    </row>
    <row r="10" spans="1:17" s="1" customFormat="1" ht="23.25" customHeight="1">
      <c r="A10" s="32">
        <v>2</v>
      </c>
      <c r="B10" s="33" t="s">
        <v>29</v>
      </c>
      <c r="C10" s="34">
        <v>18030190</v>
      </c>
      <c r="D10" s="35">
        <v>18030222.15</v>
      </c>
      <c r="E10" s="27">
        <f t="shared" si="0"/>
        <v>100.00017831204218</v>
      </c>
      <c r="F10" s="28" t="e">
        <f>+#REF!-E10</f>
        <v>#REF!</v>
      </c>
      <c r="G10" s="36">
        <f t="shared" si="5"/>
        <v>-32.149999998509884</v>
      </c>
      <c r="H10" s="28">
        <f t="shared" si="1"/>
        <v>-0.00017831204218319321</v>
      </c>
      <c r="I10" s="35"/>
      <c r="J10" s="27">
        <f t="shared" si="2"/>
        <v>0</v>
      </c>
      <c r="K10" s="35"/>
      <c r="L10" s="27">
        <f t="shared" si="3"/>
        <v>0</v>
      </c>
      <c r="M10" s="26">
        <f t="shared" si="6"/>
        <v>18030222.15</v>
      </c>
      <c r="N10" s="27">
        <f t="shared" si="7"/>
        <v>100.00017831204218</v>
      </c>
      <c r="O10" s="37" t="e">
        <f>+#REF!-N10</f>
        <v>#REF!</v>
      </c>
      <c r="P10" s="36">
        <f t="shared" si="8"/>
        <v>-32.149999998509884</v>
      </c>
      <c r="Q10" s="28">
        <f t="shared" si="4"/>
        <v>-0.00017831204218319321</v>
      </c>
    </row>
    <row r="11" spans="1:17" s="1" customFormat="1" ht="23.25" customHeight="1">
      <c r="A11" s="32">
        <v>3</v>
      </c>
      <c r="B11" s="33" t="s">
        <v>30</v>
      </c>
      <c r="C11" s="34">
        <v>4920995</v>
      </c>
      <c r="D11" s="35">
        <v>4920995</v>
      </c>
      <c r="E11" s="27">
        <f t="shared" si="0"/>
        <v>100</v>
      </c>
      <c r="F11" s="28" t="e">
        <f>+#REF!-E11</f>
        <v>#REF!</v>
      </c>
      <c r="G11" s="25">
        <f t="shared" si="5"/>
        <v>0</v>
      </c>
      <c r="H11" s="31">
        <f t="shared" si="1"/>
        <v>0</v>
      </c>
      <c r="I11" s="35"/>
      <c r="J11" s="27">
        <f t="shared" si="2"/>
        <v>0</v>
      </c>
      <c r="K11" s="35"/>
      <c r="L11" s="27">
        <f t="shared" si="3"/>
        <v>0</v>
      </c>
      <c r="M11" s="26">
        <f t="shared" si="6"/>
        <v>4920995</v>
      </c>
      <c r="N11" s="27">
        <f t="shared" si="7"/>
        <v>100</v>
      </c>
      <c r="O11" s="37" t="e">
        <f>+#REF!-N11</f>
        <v>#REF!</v>
      </c>
      <c r="P11" s="35">
        <f t="shared" si="8"/>
        <v>0</v>
      </c>
      <c r="Q11" s="38">
        <f t="shared" si="4"/>
        <v>0</v>
      </c>
    </row>
    <row r="12" spans="1:17" s="1" customFormat="1" ht="23.25" customHeight="1">
      <c r="A12" s="32">
        <v>4</v>
      </c>
      <c r="B12" s="33" t="s">
        <v>31</v>
      </c>
      <c r="C12" s="34">
        <v>3452925</v>
      </c>
      <c r="D12" s="35">
        <v>3452925</v>
      </c>
      <c r="E12" s="27">
        <f t="shared" si="0"/>
        <v>100</v>
      </c>
      <c r="F12" s="28" t="e">
        <f>+#REF!-E12</f>
        <v>#REF!</v>
      </c>
      <c r="G12" s="25">
        <f t="shared" si="5"/>
        <v>0</v>
      </c>
      <c r="H12" s="31">
        <f t="shared" si="1"/>
        <v>0</v>
      </c>
      <c r="I12" s="35"/>
      <c r="J12" s="27">
        <f t="shared" si="2"/>
        <v>0</v>
      </c>
      <c r="K12" s="35"/>
      <c r="L12" s="27">
        <f t="shared" si="3"/>
        <v>0</v>
      </c>
      <c r="M12" s="26">
        <f t="shared" si="6"/>
        <v>3452925</v>
      </c>
      <c r="N12" s="27">
        <f t="shared" si="7"/>
        <v>100</v>
      </c>
      <c r="O12" s="37" t="e">
        <f>+#REF!-N12</f>
        <v>#REF!</v>
      </c>
      <c r="P12" s="35">
        <f t="shared" si="8"/>
        <v>0</v>
      </c>
      <c r="Q12" s="38">
        <f t="shared" si="4"/>
        <v>0</v>
      </c>
    </row>
    <row r="13" spans="1:17" s="1" customFormat="1" ht="23.25" customHeight="1">
      <c r="A13" s="32">
        <v>5</v>
      </c>
      <c r="B13" s="33" t="s">
        <v>32</v>
      </c>
      <c r="C13" s="34">
        <v>1432150</v>
      </c>
      <c r="D13" s="35">
        <v>1432150</v>
      </c>
      <c r="E13" s="27">
        <f t="shared" si="0"/>
        <v>100</v>
      </c>
      <c r="F13" s="28" t="e">
        <f>+#REF!-E13</f>
        <v>#REF!</v>
      </c>
      <c r="G13" s="25">
        <f t="shared" si="5"/>
        <v>0</v>
      </c>
      <c r="H13" s="31">
        <f t="shared" si="1"/>
        <v>0</v>
      </c>
      <c r="I13" s="35"/>
      <c r="J13" s="27">
        <f t="shared" si="2"/>
        <v>0</v>
      </c>
      <c r="K13" s="35"/>
      <c r="L13" s="27">
        <f t="shared" si="3"/>
        <v>0</v>
      </c>
      <c r="M13" s="26">
        <f t="shared" si="6"/>
        <v>1432150</v>
      </c>
      <c r="N13" s="27">
        <f t="shared" si="7"/>
        <v>100</v>
      </c>
      <c r="O13" s="37" t="e">
        <f>+#REF!-N13</f>
        <v>#REF!</v>
      </c>
      <c r="P13" s="35">
        <f t="shared" si="8"/>
        <v>0</v>
      </c>
      <c r="Q13" s="38">
        <f t="shared" si="4"/>
        <v>0</v>
      </c>
    </row>
    <row r="14" spans="1:17" s="1" customFormat="1" ht="23.25" customHeight="1">
      <c r="A14" s="32">
        <v>6</v>
      </c>
      <c r="B14" s="33" t="s">
        <v>33</v>
      </c>
      <c r="C14" s="34">
        <v>1516200</v>
      </c>
      <c r="D14" s="35">
        <v>1516200</v>
      </c>
      <c r="E14" s="27">
        <f t="shared" si="0"/>
        <v>100</v>
      </c>
      <c r="F14" s="28" t="e">
        <f>+#REF!-E14</f>
        <v>#REF!</v>
      </c>
      <c r="G14" s="25">
        <f t="shared" si="5"/>
        <v>0</v>
      </c>
      <c r="H14" s="31">
        <f t="shared" si="1"/>
        <v>0</v>
      </c>
      <c r="I14" s="35"/>
      <c r="J14" s="27">
        <f t="shared" si="2"/>
        <v>0</v>
      </c>
      <c r="K14" s="35"/>
      <c r="L14" s="27">
        <f t="shared" si="3"/>
        <v>0</v>
      </c>
      <c r="M14" s="26">
        <f t="shared" si="6"/>
        <v>1516200</v>
      </c>
      <c r="N14" s="27">
        <f t="shared" si="7"/>
        <v>100</v>
      </c>
      <c r="O14" s="37" t="e">
        <f>+#REF!-N14</f>
        <v>#REF!</v>
      </c>
      <c r="P14" s="35">
        <f t="shared" si="8"/>
        <v>0</v>
      </c>
      <c r="Q14" s="38">
        <f t="shared" si="4"/>
        <v>0</v>
      </c>
    </row>
    <row r="15" spans="1:17" s="1" customFormat="1" ht="23.25" customHeight="1">
      <c r="A15" s="32">
        <v>7</v>
      </c>
      <c r="B15" s="33" t="s">
        <v>34</v>
      </c>
      <c r="C15" s="34">
        <v>956470</v>
      </c>
      <c r="D15" s="35">
        <v>956470</v>
      </c>
      <c r="E15" s="27">
        <f t="shared" si="0"/>
        <v>100</v>
      </c>
      <c r="F15" s="28" t="e">
        <f>+#REF!-E15</f>
        <v>#REF!</v>
      </c>
      <c r="G15" s="25">
        <f t="shared" si="5"/>
        <v>0</v>
      </c>
      <c r="H15" s="31">
        <f t="shared" si="1"/>
        <v>0</v>
      </c>
      <c r="I15" s="35"/>
      <c r="J15" s="27">
        <f t="shared" si="2"/>
        <v>0</v>
      </c>
      <c r="K15" s="35"/>
      <c r="L15" s="27">
        <f t="shared" si="3"/>
        <v>0</v>
      </c>
      <c r="M15" s="26">
        <f t="shared" si="6"/>
        <v>956470</v>
      </c>
      <c r="N15" s="27">
        <f t="shared" si="7"/>
        <v>100</v>
      </c>
      <c r="O15" s="37" t="e">
        <f>+#REF!-N15</f>
        <v>#REF!</v>
      </c>
      <c r="P15" s="35">
        <f t="shared" si="8"/>
        <v>0</v>
      </c>
      <c r="Q15" s="38">
        <f t="shared" si="4"/>
        <v>0</v>
      </c>
    </row>
    <row r="16" spans="1:17" s="1" customFormat="1" ht="23.25" customHeight="1">
      <c r="A16" s="32">
        <v>8</v>
      </c>
      <c r="B16" s="33" t="s">
        <v>35</v>
      </c>
      <c r="C16" s="34">
        <v>11078381</v>
      </c>
      <c r="D16" s="35">
        <v>11078381</v>
      </c>
      <c r="E16" s="27">
        <f t="shared" si="0"/>
        <v>100</v>
      </c>
      <c r="F16" s="28" t="e">
        <f>+#REF!-E16</f>
        <v>#REF!</v>
      </c>
      <c r="G16" s="25">
        <f t="shared" si="5"/>
        <v>0</v>
      </c>
      <c r="H16" s="31">
        <f t="shared" si="1"/>
        <v>0</v>
      </c>
      <c r="I16" s="35"/>
      <c r="J16" s="27">
        <f t="shared" si="2"/>
        <v>0</v>
      </c>
      <c r="K16" s="35"/>
      <c r="L16" s="27">
        <f t="shared" si="3"/>
        <v>0</v>
      </c>
      <c r="M16" s="26">
        <f t="shared" si="6"/>
        <v>11078381</v>
      </c>
      <c r="N16" s="27">
        <f t="shared" si="7"/>
        <v>100</v>
      </c>
      <c r="O16" s="37" t="e">
        <f>+#REF!-N16</f>
        <v>#REF!</v>
      </c>
      <c r="P16" s="35">
        <f t="shared" si="8"/>
        <v>0</v>
      </c>
      <c r="Q16" s="38">
        <f t="shared" si="4"/>
        <v>0</v>
      </c>
    </row>
    <row r="17" spans="1:17" s="1" customFormat="1" ht="23.25" customHeight="1">
      <c r="A17" s="32">
        <v>9</v>
      </c>
      <c r="B17" s="33" t="s">
        <v>36</v>
      </c>
      <c r="C17" s="34">
        <v>13105505</v>
      </c>
      <c r="D17" s="35">
        <v>13105505</v>
      </c>
      <c r="E17" s="27">
        <f t="shared" si="0"/>
        <v>100</v>
      </c>
      <c r="F17" s="28" t="e">
        <f>+#REF!-E17</f>
        <v>#REF!</v>
      </c>
      <c r="G17" s="25">
        <f t="shared" si="5"/>
        <v>0</v>
      </c>
      <c r="H17" s="31">
        <f t="shared" si="1"/>
        <v>0</v>
      </c>
      <c r="I17" s="35"/>
      <c r="J17" s="27">
        <f t="shared" si="2"/>
        <v>0</v>
      </c>
      <c r="K17" s="35"/>
      <c r="L17" s="27">
        <f t="shared" si="3"/>
        <v>0</v>
      </c>
      <c r="M17" s="26">
        <f t="shared" si="6"/>
        <v>13105505</v>
      </c>
      <c r="N17" s="27">
        <f t="shared" si="7"/>
        <v>100</v>
      </c>
      <c r="O17" s="37" t="e">
        <f>+#REF!-N17</f>
        <v>#REF!</v>
      </c>
      <c r="P17" s="35">
        <f t="shared" si="8"/>
        <v>0</v>
      </c>
      <c r="Q17" s="38">
        <f t="shared" si="4"/>
        <v>0</v>
      </c>
    </row>
    <row r="18" spans="1:17" s="1" customFormat="1" ht="23.25" customHeight="1">
      <c r="A18" s="32">
        <v>10</v>
      </c>
      <c r="B18" s="33" t="s">
        <v>37</v>
      </c>
      <c r="C18" s="34">
        <v>4582980</v>
      </c>
      <c r="D18" s="35">
        <v>4582980</v>
      </c>
      <c r="E18" s="27">
        <f t="shared" si="0"/>
        <v>100</v>
      </c>
      <c r="F18" s="28" t="e">
        <f>+#REF!-E18</f>
        <v>#REF!</v>
      </c>
      <c r="G18" s="25">
        <f t="shared" si="5"/>
        <v>0</v>
      </c>
      <c r="H18" s="31">
        <f t="shared" si="1"/>
        <v>0</v>
      </c>
      <c r="I18" s="35"/>
      <c r="J18" s="27">
        <f t="shared" si="2"/>
        <v>0</v>
      </c>
      <c r="K18" s="35"/>
      <c r="L18" s="27">
        <f t="shared" si="3"/>
        <v>0</v>
      </c>
      <c r="M18" s="26">
        <f t="shared" si="6"/>
        <v>4582980</v>
      </c>
      <c r="N18" s="27">
        <f t="shared" si="7"/>
        <v>100</v>
      </c>
      <c r="O18" s="37" t="e">
        <f>+#REF!-N18</f>
        <v>#REF!</v>
      </c>
      <c r="P18" s="35">
        <f t="shared" si="8"/>
        <v>0</v>
      </c>
      <c r="Q18" s="38">
        <f t="shared" si="4"/>
        <v>0</v>
      </c>
    </row>
    <row r="19" spans="1:17" s="1" customFormat="1" ht="23.25" customHeight="1">
      <c r="A19" s="32">
        <v>11</v>
      </c>
      <c r="B19" s="33" t="s">
        <v>38</v>
      </c>
      <c r="C19" s="34">
        <v>2905977</v>
      </c>
      <c r="D19" s="35">
        <v>2905977</v>
      </c>
      <c r="E19" s="27">
        <f t="shared" si="0"/>
        <v>100</v>
      </c>
      <c r="F19" s="28" t="e">
        <f>+#REF!-E19</f>
        <v>#REF!</v>
      </c>
      <c r="G19" s="25">
        <f t="shared" si="5"/>
        <v>0</v>
      </c>
      <c r="H19" s="31">
        <f t="shared" si="1"/>
        <v>0</v>
      </c>
      <c r="I19" s="35"/>
      <c r="J19" s="27">
        <f t="shared" si="2"/>
        <v>0</v>
      </c>
      <c r="K19" s="35"/>
      <c r="L19" s="27">
        <f t="shared" si="3"/>
        <v>0</v>
      </c>
      <c r="M19" s="26">
        <f t="shared" si="6"/>
        <v>2905977</v>
      </c>
      <c r="N19" s="27">
        <f t="shared" si="7"/>
        <v>100</v>
      </c>
      <c r="O19" s="37" t="e">
        <f>+#REF!-N19</f>
        <v>#REF!</v>
      </c>
      <c r="P19" s="35">
        <f t="shared" si="8"/>
        <v>0</v>
      </c>
      <c r="Q19" s="38">
        <f t="shared" si="4"/>
        <v>0</v>
      </c>
    </row>
    <row r="20" spans="1:17" s="1" customFormat="1" ht="23.25" customHeight="1">
      <c r="A20" s="32">
        <v>12</v>
      </c>
      <c r="B20" s="33" t="s">
        <v>39</v>
      </c>
      <c r="C20" s="34">
        <v>17000871</v>
      </c>
      <c r="D20" s="35">
        <v>17000870.99</v>
      </c>
      <c r="E20" s="27">
        <f t="shared" si="0"/>
        <v>99.99999994117947</v>
      </c>
      <c r="F20" s="28" t="e">
        <f>+#REF!-E20</f>
        <v>#REF!</v>
      </c>
      <c r="G20" s="25">
        <f t="shared" si="5"/>
        <v>0.010000001639127731</v>
      </c>
      <c r="H20" s="31">
        <f t="shared" si="1"/>
        <v>5.882052536677522E-08</v>
      </c>
      <c r="I20" s="35"/>
      <c r="J20" s="27">
        <f t="shared" si="2"/>
        <v>0</v>
      </c>
      <c r="K20" s="35"/>
      <c r="L20" s="27">
        <f t="shared" si="3"/>
        <v>0</v>
      </c>
      <c r="M20" s="26">
        <f t="shared" si="6"/>
        <v>17000870.99</v>
      </c>
      <c r="N20" s="27">
        <f t="shared" si="7"/>
        <v>99.99999994117947</v>
      </c>
      <c r="O20" s="37" t="e">
        <f>+#REF!-N20</f>
        <v>#REF!</v>
      </c>
      <c r="P20" s="35">
        <f t="shared" si="8"/>
        <v>0.010000001639127731</v>
      </c>
      <c r="Q20" s="38">
        <f t="shared" si="4"/>
        <v>5.882052536677522E-08</v>
      </c>
    </row>
    <row r="21" spans="1:17" s="1" customFormat="1" ht="23.25" customHeight="1">
      <c r="A21" s="32">
        <v>13</v>
      </c>
      <c r="B21" s="33" t="s">
        <v>40</v>
      </c>
      <c r="C21" s="34">
        <v>9029621</v>
      </c>
      <c r="D21" s="35">
        <v>9029620.86</v>
      </c>
      <c r="E21" s="27">
        <f t="shared" si="0"/>
        <v>99.99999844954733</v>
      </c>
      <c r="F21" s="28" t="e">
        <f>+#REF!-E21</f>
        <v>#REF!</v>
      </c>
      <c r="G21" s="25">
        <f t="shared" si="5"/>
        <v>0.14000000059604645</v>
      </c>
      <c r="H21" s="31">
        <f t="shared" si="1"/>
        <v>1.5504526778703829E-06</v>
      </c>
      <c r="I21" s="35"/>
      <c r="J21" s="27">
        <f t="shared" si="2"/>
        <v>0</v>
      </c>
      <c r="K21" s="35"/>
      <c r="L21" s="27">
        <f t="shared" si="3"/>
        <v>0</v>
      </c>
      <c r="M21" s="26">
        <f t="shared" si="6"/>
        <v>9029620.86</v>
      </c>
      <c r="N21" s="27">
        <f t="shared" si="7"/>
        <v>99.99999844954733</v>
      </c>
      <c r="O21" s="37" t="e">
        <f>+#REF!-N21</f>
        <v>#REF!</v>
      </c>
      <c r="P21" s="35">
        <f t="shared" si="8"/>
        <v>0.14000000059604645</v>
      </c>
      <c r="Q21" s="38">
        <f t="shared" si="4"/>
        <v>1.5504526778703829E-06</v>
      </c>
    </row>
    <row r="22" spans="1:17" s="1" customFormat="1" ht="23.25" customHeight="1">
      <c r="A22" s="32">
        <v>14</v>
      </c>
      <c r="B22" s="33" t="s">
        <v>41</v>
      </c>
      <c r="C22" s="34">
        <v>7438380</v>
      </c>
      <c r="D22" s="35">
        <v>7438379.88</v>
      </c>
      <c r="E22" s="27">
        <f t="shared" si="0"/>
        <v>99.9999983867455</v>
      </c>
      <c r="F22" s="28" t="e">
        <f>+#REF!-E22</f>
        <v>#REF!</v>
      </c>
      <c r="G22" s="25">
        <f t="shared" si="5"/>
        <v>0.12000000011175871</v>
      </c>
      <c r="H22" s="31">
        <f t="shared" si="1"/>
        <v>1.6132545004659443E-06</v>
      </c>
      <c r="I22" s="35"/>
      <c r="J22" s="27">
        <f t="shared" si="2"/>
        <v>0</v>
      </c>
      <c r="K22" s="35"/>
      <c r="L22" s="27">
        <f t="shared" si="3"/>
        <v>0</v>
      </c>
      <c r="M22" s="26">
        <f t="shared" si="6"/>
        <v>7438379.88</v>
      </c>
      <c r="N22" s="27">
        <f t="shared" si="7"/>
        <v>99.9999983867455</v>
      </c>
      <c r="O22" s="37" t="e">
        <f>+#REF!-N22</f>
        <v>#REF!</v>
      </c>
      <c r="P22" s="35">
        <f t="shared" si="8"/>
        <v>0.12000000011175871</v>
      </c>
      <c r="Q22" s="38">
        <f t="shared" si="4"/>
        <v>1.6132545004659443E-06</v>
      </c>
    </row>
    <row r="23" spans="1:17" s="1" customFormat="1" ht="23.25" customHeight="1">
      <c r="A23" s="32">
        <v>15</v>
      </c>
      <c r="B23" s="33" t="s">
        <v>42</v>
      </c>
      <c r="C23" s="34">
        <v>2581168</v>
      </c>
      <c r="D23" s="35">
        <v>2581167.88</v>
      </c>
      <c r="E23" s="27">
        <f t="shared" si="0"/>
        <v>99.9999953509419</v>
      </c>
      <c r="F23" s="28" t="e">
        <f>+#REF!-E23</f>
        <v>#REF!</v>
      </c>
      <c r="G23" s="25">
        <f t="shared" si="5"/>
        <v>0.12000000011175871</v>
      </c>
      <c r="H23" s="31">
        <f t="shared" si="1"/>
        <v>4.649058105158545E-06</v>
      </c>
      <c r="I23" s="35"/>
      <c r="J23" s="27">
        <f t="shared" si="2"/>
        <v>0</v>
      </c>
      <c r="K23" s="35"/>
      <c r="L23" s="27">
        <f t="shared" si="3"/>
        <v>0</v>
      </c>
      <c r="M23" s="26">
        <f t="shared" si="6"/>
        <v>2581167.88</v>
      </c>
      <c r="N23" s="27">
        <f t="shared" si="7"/>
        <v>99.9999953509419</v>
      </c>
      <c r="O23" s="37" t="e">
        <f>+#REF!-N23</f>
        <v>#REF!</v>
      </c>
      <c r="P23" s="35">
        <f t="shared" si="8"/>
        <v>0.12000000011175871</v>
      </c>
      <c r="Q23" s="38">
        <f t="shared" si="4"/>
        <v>4.649058105158545E-06</v>
      </c>
    </row>
    <row r="24" spans="1:17" s="1" customFormat="1" ht="23.25" customHeight="1">
      <c r="A24" s="32">
        <v>16</v>
      </c>
      <c r="B24" s="33" t="s">
        <v>43</v>
      </c>
      <c r="C24" s="34">
        <v>9094580</v>
      </c>
      <c r="D24" s="35">
        <v>9094579.56</v>
      </c>
      <c r="E24" s="27">
        <f t="shared" si="0"/>
        <v>99.9999951619536</v>
      </c>
      <c r="F24" s="28" t="e">
        <f>+#REF!-E24</f>
        <v>#REF!</v>
      </c>
      <c r="G24" s="25">
        <f t="shared" si="5"/>
        <v>0.43999999947845936</v>
      </c>
      <c r="H24" s="31">
        <f t="shared" si="1"/>
        <v>4.838046391130315E-06</v>
      </c>
      <c r="I24" s="35"/>
      <c r="J24" s="27">
        <f t="shared" si="2"/>
        <v>0</v>
      </c>
      <c r="K24" s="35"/>
      <c r="L24" s="27">
        <f t="shared" si="3"/>
        <v>0</v>
      </c>
      <c r="M24" s="26">
        <f t="shared" si="6"/>
        <v>9094579.56</v>
      </c>
      <c r="N24" s="27">
        <f t="shared" si="7"/>
        <v>99.9999951619536</v>
      </c>
      <c r="O24" s="37" t="e">
        <f>+#REF!-N24</f>
        <v>#REF!</v>
      </c>
      <c r="P24" s="35">
        <f t="shared" si="8"/>
        <v>0.43999999947845936</v>
      </c>
      <c r="Q24" s="38">
        <f t="shared" si="4"/>
        <v>4.838046391130315E-06</v>
      </c>
    </row>
    <row r="25" spans="1:17" s="1" customFormat="1" ht="23.25" customHeight="1">
      <c r="A25" s="32">
        <v>17</v>
      </c>
      <c r="B25" s="33" t="s">
        <v>44</v>
      </c>
      <c r="C25" s="34">
        <v>8653296</v>
      </c>
      <c r="D25" s="35">
        <v>8653295.08</v>
      </c>
      <c r="E25" s="27">
        <f t="shared" si="0"/>
        <v>99.999989368213</v>
      </c>
      <c r="F25" s="28" t="e">
        <f>+#REF!-E25</f>
        <v>#REF!</v>
      </c>
      <c r="G25" s="25">
        <f t="shared" si="5"/>
        <v>0.9199999999254942</v>
      </c>
      <c r="H25" s="31">
        <f t="shared" si="1"/>
        <v>1.0631787008389568E-05</v>
      </c>
      <c r="I25" s="35"/>
      <c r="J25" s="27">
        <f t="shared" si="2"/>
        <v>0</v>
      </c>
      <c r="K25" s="35"/>
      <c r="L25" s="27">
        <f t="shared" si="3"/>
        <v>0</v>
      </c>
      <c r="M25" s="26">
        <f t="shared" si="6"/>
        <v>8653295.08</v>
      </c>
      <c r="N25" s="27">
        <f t="shared" si="7"/>
        <v>99.999989368213</v>
      </c>
      <c r="O25" s="37" t="e">
        <f>+#REF!-N25</f>
        <v>#REF!</v>
      </c>
      <c r="P25" s="35">
        <f t="shared" si="8"/>
        <v>0.9199999999254942</v>
      </c>
      <c r="Q25" s="38">
        <f t="shared" si="4"/>
        <v>1.0631787008389568E-05</v>
      </c>
    </row>
    <row r="26" spans="1:17" s="1" customFormat="1" ht="23.25" customHeight="1">
      <c r="A26" s="32">
        <v>18</v>
      </c>
      <c r="B26" s="33" t="s">
        <v>45</v>
      </c>
      <c r="C26" s="34">
        <v>7864570</v>
      </c>
      <c r="D26" s="35">
        <v>7864569.01</v>
      </c>
      <c r="E26" s="27">
        <f t="shared" si="0"/>
        <v>99.99998741189918</v>
      </c>
      <c r="F26" s="28" t="e">
        <f>+#REF!-E26</f>
        <v>#REF!</v>
      </c>
      <c r="G26" s="25">
        <f t="shared" si="5"/>
        <v>0.9900000002235174</v>
      </c>
      <c r="H26" s="31">
        <f t="shared" si="1"/>
        <v>1.2588100814456701E-05</v>
      </c>
      <c r="I26" s="35"/>
      <c r="J26" s="27">
        <f t="shared" si="2"/>
        <v>0</v>
      </c>
      <c r="K26" s="35"/>
      <c r="L26" s="27">
        <f t="shared" si="3"/>
        <v>0</v>
      </c>
      <c r="M26" s="26">
        <f t="shared" si="6"/>
        <v>7864569.01</v>
      </c>
      <c r="N26" s="27">
        <f t="shared" si="7"/>
        <v>99.99998741189918</v>
      </c>
      <c r="O26" s="37" t="e">
        <f>+#REF!-N26</f>
        <v>#REF!</v>
      </c>
      <c r="P26" s="35">
        <f t="shared" si="8"/>
        <v>0.9900000002235174</v>
      </c>
      <c r="Q26" s="38">
        <f t="shared" si="4"/>
        <v>1.2588100814456701E-05</v>
      </c>
    </row>
    <row r="27" spans="1:17" s="1" customFormat="1" ht="23.25" customHeight="1">
      <c r="A27" s="32">
        <v>19</v>
      </c>
      <c r="B27" s="33" t="s">
        <v>46</v>
      </c>
      <c r="C27" s="34">
        <v>9020195</v>
      </c>
      <c r="D27" s="35">
        <v>9020193.22</v>
      </c>
      <c r="E27" s="27">
        <f t="shared" si="0"/>
        <v>99.999980266502</v>
      </c>
      <c r="F27" s="28" t="e">
        <f>+#REF!-E27</f>
        <v>#REF!</v>
      </c>
      <c r="G27" s="25">
        <f t="shared" si="5"/>
        <v>1.7799999993294477</v>
      </c>
      <c r="H27" s="31">
        <f t="shared" si="1"/>
        <v>1.9733497993440805E-05</v>
      </c>
      <c r="I27" s="35"/>
      <c r="J27" s="27">
        <f t="shared" si="2"/>
        <v>0</v>
      </c>
      <c r="K27" s="35"/>
      <c r="L27" s="27">
        <f t="shared" si="3"/>
        <v>0</v>
      </c>
      <c r="M27" s="26">
        <f t="shared" si="6"/>
        <v>9020193.22</v>
      </c>
      <c r="N27" s="27">
        <f t="shared" si="7"/>
        <v>99.999980266502</v>
      </c>
      <c r="O27" s="37" t="e">
        <f>+#REF!-N27</f>
        <v>#REF!</v>
      </c>
      <c r="P27" s="35">
        <f t="shared" si="8"/>
        <v>1.7799999993294477</v>
      </c>
      <c r="Q27" s="38">
        <f t="shared" si="4"/>
        <v>1.9733497993440805E-05</v>
      </c>
    </row>
    <row r="28" spans="1:17" s="1" customFormat="1" ht="23.25" customHeight="1">
      <c r="A28" s="32">
        <v>20</v>
      </c>
      <c r="B28" s="33" t="s">
        <v>47</v>
      </c>
      <c r="C28" s="34">
        <v>12104737</v>
      </c>
      <c r="D28" s="35">
        <v>12104733.55</v>
      </c>
      <c r="E28" s="27">
        <f t="shared" si="0"/>
        <v>99.99997149876118</v>
      </c>
      <c r="F28" s="28" t="e">
        <f>+#REF!-E28</f>
        <v>#REF!</v>
      </c>
      <c r="G28" s="25">
        <f t="shared" si="5"/>
        <v>3.449999999254942</v>
      </c>
      <c r="H28" s="31">
        <f t="shared" si="1"/>
        <v>2.8501238806385813E-05</v>
      </c>
      <c r="I28" s="35"/>
      <c r="J28" s="27">
        <f t="shared" si="2"/>
        <v>0</v>
      </c>
      <c r="K28" s="35"/>
      <c r="L28" s="27">
        <f t="shared" si="3"/>
        <v>0</v>
      </c>
      <c r="M28" s="26">
        <f t="shared" si="6"/>
        <v>12104733.55</v>
      </c>
      <c r="N28" s="27">
        <f t="shared" si="7"/>
        <v>99.99997149876118</v>
      </c>
      <c r="O28" s="37" t="e">
        <f>+#REF!-N28</f>
        <v>#REF!</v>
      </c>
      <c r="P28" s="35">
        <f t="shared" si="8"/>
        <v>3.449999999254942</v>
      </c>
      <c r="Q28" s="38">
        <f t="shared" si="4"/>
        <v>2.8501238806385813E-05</v>
      </c>
    </row>
    <row r="29" spans="1:17" s="1" customFormat="1" ht="23.25" customHeight="1">
      <c r="A29" s="32">
        <v>21</v>
      </c>
      <c r="B29" s="33" t="s">
        <v>48</v>
      </c>
      <c r="C29" s="34">
        <v>4293415</v>
      </c>
      <c r="D29" s="35">
        <v>4293413.47</v>
      </c>
      <c r="E29" s="27">
        <f t="shared" si="0"/>
        <v>99.9999643640319</v>
      </c>
      <c r="F29" s="28" t="e">
        <f>+#REF!-E29</f>
        <v>#REF!</v>
      </c>
      <c r="G29" s="25">
        <f t="shared" si="5"/>
        <v>1.5300000002607703</v>
      </c>
      <c r="H29" s="31">
        <f t="shared" si="1"/>
        <v>3.56359681107177E-05</v>
      </c>
      <c r="I29" s="35"/>
      <c r="J29" s="27">
        <f t="shared" si="2"/>
        <v>0</v>
      </c>
      <c r="K29" s="35"/>
      <c r="L29" s="27">
        <f t="shared" si="3"/>
        <v>0</v>
      </c>
      <c r="M29" s="26">
        <f t="shared" si="6"/>
        <v>4293413.47</v>
      </c>
      <c r="N29" s="27">
        <f t="shared" si="7"/>
        <v>99.9999643640319</v>
      </c>
      <c r="O29" s="37" t="e">
        <f>+#REF!-N29</f>
        <v>#REF!</v>
      </c>
      <c r="P29" s="35">
        <f t="shared" si="8"/>
        <v>1.5300000002607703</v>
      </c>
      <c r="Q29" s="38">
        <f t="shared" si="4"/>
        <v>3.56359681107177E-05</v>
      </c>
    </row>
    <row r="30" spans="1:17" s="1" customFormat="1" ht="23.25" customHeight="1">
      <c r="A30" s="32">
        <v>22</v>
      </c>
      <c r="B30" s="33" t="s">
        <v>49</v>
      </c>
      <c r="C30" s="34">
        <v>3063926</v>
      </c>
      <c r="D30" s="35">
        <v>3063924.82</v>
      </c>
      <c r="E30" s="27">
        <f t="shared" si="0"/>
        <v>99.99996148732052</v>
      </c>
      <c r="F30" s="28" t="e">
        <f>+#REF!-E30</f>
        <v>#REF!</v>
      </c>
      <c r="G30" s="25">
        <f t="shared" si="5"/>
        <v>1.180000000167638</v>
      </c>
      <c r="H30" s="31">
        <f t="shared" si="1"/>
        <v>3.8512679489244784E-05</v>
      </c>
      <c r="I30" s="35"/>
      <c r="J30" s="27">
        <f t="shared" si="2"/>
        <v>0</v>
      </c>
      <c r="K30" s="35"/>
      <c r="L30" s="27">
        <f t="shared" si="3"/>
        <v>0</v>
      </c>
      <c r="M30" s="26">
        <f t="shared" si="6"/>
        <v>3063924.82</v>
      </c>
      <c r="N30" s="27">
        <f t="shared" si="7"/>
        <v>99.99996148732052</v>
      </c>
      <c r="O30" s="37" t="e">
        <f>+#REF!-N30</f>
        <v>#REF!</v>
      </c>
      <c r="P30" s="35">
        <f t="shared" si="8"/>
        <v>1.180000000167638</v>
      </c>
      <c r="Q30" s="38">
        <f t="shared" si="4"/>
        <v>3.8512679489244784E-05</v>
      </c>
    </row>
    <row r="31" spans="1:17" s="1" customFormat="1" ht="23.25" customHeight="1">
      <c r="A31" s="32">
        <v>23</v>
      </c>
      <c r="B31" s="33" t="s">
        <v>50</v>
      </c>
      <c r="C31" s="34">
        <v>1254200</v>
      </c>
      <c r="D31" s="35">
        <v>1254199.48</v>
      </c>
      <c r="E31" s="27">
        <f t="shared" si="0"/>
        <v>99.99995853930793</v>
      </c>
      <c r="F31" s="28" t="e">
        <f>+#REF!-E31</f>
        <v>#REF!</v>
      </c>
      <c r="G31" s="25">
        <f t="shared" si="5"/>
        <v>0.5200000000186265</v>
      </c>
      <c r="H31" s="31">
        <f t="shared" si="1"/>
        <v>4.146069207611437E-05</v>
      </c>
      <c r="I31" s="35"/>
      <c r="J31" s="27">
        <f t="shared" si="2"/>
        <v>0</v>
      </c>
      <c r="K31" s="35"/>
      <c r="L31" s="27">
        <f t="shared" si="3"/>
        <v>0</v>
      </c>
      <c r="M31" s="26">
        <f t="shared" si="6"/>
        <v>1254199.48</v>
      </c>
      <c r="N31" s="27">
        <f t="shared" si="7"/>
        <v>99.99995853930793</v>
      </c>
      <c r="O31" s="37" t="e">
        <f>+#REF!-N31</f>
        <v>#REF!</v>
      </c>
      <c r="P31" s="35">
        <f t="shared" si="8"/>
        <v>0.5200000000186265</v>
      </c>
      <c r="Q31" s="38">
        <f t="shared" si="4"/>
        <v>4.146069207611437E-05</v>
      </c>
    </row>
    <row r="32" spans="1:17" s="1" customFormat="1" ht="23.25" customHeight="1">
      <c r="A32" s="32">
        <v>24</v>
      </c>
      <c r="B32" s="33" t="s">
        <v>51</v>
      </c>
      <c r="C32" s="34">
        <v>7975841</v>
      </c>
      <c r="D32" s="35">
        <v>7975837.69</v>
      </c>
      <c r="E32" s="27">
        <f t="shared" si="0"/>
        <v>99.99995849967421</v>
      </c>
      <c r="F32" s="28" t="e">
        <f>+#REF!-E32</f>
        <v>#REF!</v>
      </c>
      <c r="G32" s="25">
        <f t="shared" si="5"/>
        <v>3.309999999590218</v>
      </c>
      <c r="H32" s="31">
        <f t="shared" si="1"/>
        <v>4.150032579122651E-05</v>
      </c>
      <c r="I32" s="35"/>
      <c r="J32" s="27">
        <f t="shared" si="2"/>
        <v>0</v>
      </c>
      <c r="K32" s="35"/>
      <c r="L32" s="27">
        <f t="shared" si="3"/>
        <v>0</v>
      </c>
      <c r="M32" s="26">
        <f t="shared" si="6"/>
        <v>7975837.69</v>
      </c>
      <c r="N32" s="27">
        <f t="shared" si="7"/>
        <v>99.99995849967421</v>
      </c>
      <c r="O32" s="37" t="e">
        <f>+#REF!-N32</f>
        <v>#REF!</v>
      </c>
      <c r="P32" s="35">
        <f t="shared" si="8"/>
        <v>3.309999999590218</v>
      </c>
      <c r="Q32" s="38">
        <f t="shared" si="4"/>
        <v>4.150032579122651E-05</v>
      </c>
    </row>
    <row r="33" spans="1:17" s="1" customFormat="1" ht="23.25" customHeight="1">
      <c r="A33" s="32">
        <v>25</v>
      </c>
      <c r="B33" s="33" t="s">
        <v>52</v>
      </c>
      <c r="C33" s="34">
        <v>3010994</v>
      </c>
      <c r="D33" s="35">
        <v>3010992.43</v>
      </c>
      <c r="E33" s="27">
        <f t="shared" si="0"/>
        <v>99.99994785775063</v>
      </c>
      <c r="F33" s="28" t="e">
        <f>+#REF!-E33</f>
        <v>#REF!</v>
      </c>
      <c r="G33" s="25">
        <f t="shared" si="5"/>
        <v>1.569999999832362</v>
      </c>
      <c r="H33" s="31">
        <f t="shared" si="1"/>
        <v>5.2142249364574023E-05</v>
      </c>
      <c r="I33" s="35"/>
      <c r="J33" s="27">
        <f t="shared" si="2"/>
        <v>0</v>
      </c>
      <c r="K33" s="35"/>
      <c r="L33" s="27">
        <f t="shared" si="3"/>
        <v>0</v>
      </c>
      <c r="M33" s="26">
        <f t="shared" si="6"/>
        <v>3010992.43</v>
      </c>
      <c r="N33" s="27">
        <f t="shared" si="7"/>
        <v>99.99994785775063</v>
      </c>
      <c r="O33" s="37" t="e">
        <f>+#REF!-N33</f>
        <v>#REF!</v>
      </c>
      <c r="P33" s="35">
        <f t="shared" si="8"/>
        <v>1.569999999832362</v>
      </c>
      <c r="Q33" s="38">
        <f t="shared" si="4"/>
        <v>5.2142249364574023E-05</v>
      </c>
    </row>
    <row r="34" spans="1:17" s="1" customFormat="1" ht="23.25" customHeight="1">
      <c r="A34" s="32">
        <v>26</v>
      </c>
      <c r="B34" s="33" t="s">
        <v>53</v>
      </c>
      <c r="C34" s="34">
        <v>11453283</v>
      </c>
      <c r="D34" s="35">
        <v>11453276.42</v>
      </c>
      <c r="E34" s="27">
        <f t="shared" si="0"/>
        <v>99.99994254922366</v>
      </c>
      <c r="F34" s="28" t="e">
        <f>+#REF!-E34</f>
        <v>#REF!</v>
      </c>
      <c r="G34" s="25">
        <f t="shared" si="5"/>
        <v>6.580000000074506</v>
      </c>
      <c r="H34" s="31">
        <f t="shared" si="1"/>
        <v>5.7450776341373085E-05</v>
      </c>
      <c r="I34" s="35"/>
      <c r="J34" s="27">
        <f t="shared" si="2"/>
        <v>0</v>
      </c>
      <c r="K34" s="35"/>
      <c r="L34" s="27">
        <f t="shared" si="3"/>
        <v>0</v>
      </c>
      <c r="M34" s="26">
        <f t="shared" si="6"/>
        <v>11453276.42</v>
      </c>
      <c r="N34" s="27">
        <f t="shared" si="7"/>
        <v>99.99994254922366</v>
      </c>
      <c r="O34" s="37" t="e">
        <f>+#REF!-N34</f>
        <v>#REF!</v>
      </c>
      <c r="P34" s="35">
        <f t="shared" si="8"/>
        <v>6.580000000074506</v>
      </c>
      <c r="Q34" s="38">
        <f t="shared" si="4"/>
        <v>5.7450776341373085E-05</v>
      </c>
    </row>
    <row r="35" spans="1:17" s="1" customFormat="1" ht="23.25" customHeight="1">
      <c r="A35" s="32">
        <v>27</v>
      </c>
      <c r="B35" s="33" t="s">
        <v>54</v>
      </c>
      <c r="C35" s="34">
        <v>6393390</v>
      </c>
      <c r="D35" s="35">
        <v>6393386.3</v>
      </c>
      <c r="E35" s="27">
        <f t="shared" si="0"/>
        <v>99.9999421277288</v>
      </c>
      <c r="F35" s="28" t="e">
        <f>+#REF!-E35</f>
        <v>#REF!</v>
      </c>
      <c r="G35" s="25">
        <f t="shared" si="5"/>
        <v>3.7000000001862645</v>
      </c>
      <c r="H35" s="31">
        <f t="shared" si="1"/>
        <v>5.787227120801741E-05</v>
      </c>
      <c r="I35" s="35"/>
      <c r="J35" s="27">
        <f t="shared" si="2"/>
        <v>0</v>
      </c>
      <c r="K35" s="35"/>
      <c r="L35" s="27">
        <f t="shared" si="3"/>
        <v>0</v>
      </c>
      <c r="M35" s="26">
        <f t="shared" si="6"/>
        <v>6393386.3</v>
      </c>
      <c r="N35" s="27">
        <f t="shared" si="7"/>
        <v>99.9999421277288</v>
      </c>
      <c r="O35" s="37" t="e">
        <f>+#REF!-N35</f>
        <v>#REF!</v>
      </c>
      <c r="P35" s="35">
        <f t="shared" si="8"/>
        <v>3.7000000001862645</v>
      </c>
      <c r="Q35" s="38">
        <f t="shared" si="4"/>
        <v>5.787227120801741E-05</v>
      </c>
    </row>
    <row r="36" spans="1:17" s="1" customFormat="1" ht="23.25" customHeight="1">
      <c r="A36" s="32">
        <v>28</v>
      </c>
      <c r="B36" s="33" t="s">
        <v>55</v>
      </c>
      <c r="C36" s="34">
        <v>4950960</v>
      </c>
      <c r="D36" s="35">
        <v>4950956.21</v>
      </c>
      <c r="E36" s="27">
        <f t="shared" si="0"/>
        <v>99.99992344918965</v>
      </c>
      <c r="F36" s="28" t="e">
        <f>+#REF!-E36</f>
        <v>#REF!</v>
      </c>
      <c r="G36" s="25">
        <f t="shared" si="5"/>
        <v>3.790000000037253</v>
      </c>
      <c r="H36" s="31">
        <f t="shared" si="1"/>
        <v>7.655081034864457E-05</v>
      </c>
      <c r="I36" s="35"/>
      <c r="J36" s="27">
        <f t="shared" si="2"/>
        <v>0</v>
      </c>
      <c r="K36" s="35"/>
      <c r="L36" s="27">
        <f t="shared" si="3"/>
        <v>0</v>
      </c>
      <c r="M36" s="26">
        <f t="shared" si="6"/>
        <v>4950956.21</v>
      </c>
      <c r="N36" s="27">
        <f t="shared" si="7"/>
        <v>99.99992344918965</v>
      </c>
      <c r="O36" s="37" t="e">
        <f>+#REF!-N36</f>
        <v>#REF!</v>
      </c>
      <c r="P36" s="35">
        <f t="shared" si="8"/>
        <v>3.790000000037253</v>
      </c>
      <c r="Q36" s="38">
        <f t="shared" si="4"/>
        <v>7.655081034864457E-05</v>
      </c>
    </row>
    <row r="37" spans="1:17" s="1" customFormat="1" ht="23.25" customHeight="1">
      <c r="A37" s="32">
        <v>29</v>
      </c>
      <c r="B37" s="33" t="s">
        <v>56</v>
      </c>
      <c r="C37" s="34">
        <v>1289570</v>
      </c>
      <c r="D37" s="35">
        <v>1289568.96</v>
      </c>
      <c r="E37" s="27">
        <f t="shared" si="0"/>
        <v>99.99991935296262</v>
      </c>
      <c r="F37" s="28" t="e">
        <f>+#REF!-E37</f>
        <v>#REF!</v>
      </c>
      <c r="G37" s="25">
        <f t="shared" si="5"/>
        <v>1.040000000037253</v>
      </c>
      <c r="H37" s="31">
        <f t="shared" si="1"/>
        <v>8.064703738744332E-05</v>
      </c>
      <c r="I37" s="35"/>
      <c r="J37" s="27">
        <f t="shared" si="2"/>
        <v>0</v>
      </c>
      <c r="K37" s="35"/>
      <c r="L37" s="27">
        <f t="shared" si="3"/>
        <v>0</v>
      </c>
      <c r="M37" s="26">
        <f t="shared" si="6"/>
        <v>1289568.96</v>
      </c>
      <c r="N37" s="27">
        <f t="shared" si="7"/>
        <v>99.99991935296262</v>
      </c>
      <c r="O37" s="37" t="e">
        <f>+#REF!-N37</f>
        <v>#REF!</v>
      </c>
      <c r="P37" s="35">
        <f t="shared" si="8"/>
        <v>1.040000000037253</v>
      </c>
      <c r="Q37" s="38">
        <f t="shared" si="4"/>
        <v>8.064703738744332E-05</v>
      </c>
    </row>
    <row r="38" spans="1:17" s="1" customFormat="1" ht="23.25" customHeight="1">
      <c r="A38" s="32">
        <v>30</v>
      </c>
      <c r="B38" s="33" t="s">
        <v>57</v>
      </c>
      <c r="C38" s="34">
        <v>1548230</v>
      </c>
      <c r="D38" s="35">
        <v>1548228.72</v>
      </c>
      <c r="E38" s="27">
        <f t="shared" si="0"/>
        <v>99.99991732494526</v>
      </c>
      <c r="F38" s="28" t="e">
        <f>+#REF!-E38</f>
        <v>#REF!</v>
      </c>
      <c r="G38" s="25">
        <f t="shared" si="5"/>
        <v>1.2800000000279397</v>
      </c>
      <c r="H38" s="31">
        <f t="shared" si="1"/>
        <v>8.267505474173345E-05</v>
      </c>
      <c r="I38" s="35"/>
      <c r="J38" s="27">
        <f t="shared" si="2"/>
        <v>0</v>
      </c>
      <c r="K38" s="35"/>
      <c r="L38" s="27">
        <f t="shared" si="3"/>
        <v>0</v>
      </c>
      <c r="M38" s="26">
        <f t="shared" si="6"/>
        <v>1548228.72</v>
      </c>
      <c r="N38" s="27">
        <f t="shared" si="7"/>
        <v>99.99991732494526</v>
      </c>
      <c r="O38" s="37" t="e">
        <f>+#REF!-N38</f>
        <v>#REF!</v>
      </c>
      <c r="P38" s="35">
        <f t="shared" si="8"/>
        <v>1.2800000000279397</v>
      </c>
      <c r="Q38" s="38">
        <f t="shared" si="4"/>
        <v>8.267505474173345E-05</v>
      </c>
    </row>
    <row r="39" spans="1:17" s="1" customFormat="1" ht="23.25" customHeight="1">
      <c r="A39" s="32">
        <v>31</v>
      </c>
      <c r="B39" s="33" t="s">
        <v>58</v>
      </c>
      <c r="C39" s="34">
        <v>5116430</v>
      </c>
      <c r="D39" s="35">
        <v>5116425.28</v>
      </c>
      <c r="E39" s="27">
        <f t="shared" si="0"/>
        <v>99.99990774817597</v>
      </c>
      <c r="F39" s="28" t="e">
        <f>+#REF!-E39</f>
        <v>#REF!</v>
      </c>
      <c r="G39" s="25">
        <f t="shared" si="5"/>
        <v>4.71999999973923</v>
      </c>
      <c r="H39" s="31">
        <f t="shared" si="1"/>
        <v>9.225182402063997E-05</v>
      </c>
      <c r="I39" s="35"/>
      <c r="J39" s="27">
        <f t="shared" si="2"/>
        <v>0</v>
      </c>
      <c r="K39" s="35"/>
      <c r="L39" s="27">
        <f t="shared" si="3"/>
        <v>0</v>
      </c>
      <c r="M39" s="26">
        <f t="shared" si="6"/>
        <v>5116425.28</v>
      </c>
      <c r="N39" s="27">
        <f t="shared" si="7"/>
        <v>99.99990774817597</v>
      </c>
      <c r="O39" s="37" t="e">
        <f>+#REF!-N39</f>
        <v>#REF!</v>
      </c>
      <c r="P39" s="35">
        <f t="shared" si="8"/>
        <v>4.71999999973923</v>
      </c>
      <c r="Q39" s="38">
        <f t="shared" si="4"/>
        <v>9.225182402063997E-05</v>
      </c>
    </row>
    <row r="40" spans="1:17" s="1" customFormat="1" ht="23.25" customHeight="1">
      <c r="A40" s="32">
        <v>32</v>
      </c>
      <c r="B40" s="33" t="s">
        <v>59</v>
      </c>
      <c r="C40" s="34">
        <v>2246943</v>
      </c>
      <c r="D40" s="35">
        <v>2246940.51</v>
      </c>
      <c r="E40" s="27">
        <f t="shared" si="0"/>
        <v>99.99988918276965</v>
      </c>
      <c r="F40" s="28" t="e">
        <f>+#REF!-E40</f>
        <v>#REF!</v>
      </c>
      <c r="G40" s="25">
        <f t="shared" si="5"/>
        <v>2.4900000002235174</v>
      </c>
      <c r="H40" s="31">
        <f t="shared" si="1"/>
        <v>0.00011081723035357449</v>
      </c>
      <c r="I40" s="35"/>
      <c r="J40" s="27">
        <f t="shared" si="2"/>
        <v>0</v>
      </c>
      <c r="K40" s="35"/>
      <c r="L40" s="27">
        <f t="shared" si="3"/>
        <v>0</v>
      </c>
      <c r="M40" s="26">
        <f t="shared" si="6"/>
        <v>2246940.51</v>
      </c>
      <c r="N40" s="27">
        <f t="shared" si="7"/>
        <v>99.99988918276965</v>
      </c>
      <c r="O40" s="37" t="e">
        <f>+#REF!-N40</f>
        <v>#REF!</v>
      </c>
      <c r="P40" s="35">
        <f t="shared" si="8"/>
        <v>2.4900000002235174</v>
      </c>
      <c r="Q40" s="38">
        <f t="shared" si="4"/>
        <v>0.00011081723035357449</v>
      </c>
    </row>
    <row r="41" spans="1:17" s="1" customFormat="1" ht="23.25" customHeight="1">
      <c r="A41" s="32">
        <v>33</v>
      </c>
      <c r="B41" s="33" t="s">
        <v>60</v>
      </c>
      <c r="C41" s="34">
        <v>4110375</v>
      </c>
      <c r="D41" s="35">
        <v>4110368.83</v>
      </c>
      <c r="E41" s="27">
        <f t="shared" si="0"/>
        <v>99.99984989204148</v>
      </c>
      <c r="F41" s="28" t="e">
        <f>+#REF!-E41</f>
        <v>#REF!</v>
      </c>
      <c r="G41" s="25">
        <f t="shared" si="5"/>
        <v>6.169999999925494</v>
      </c>
      <c r="H41" s="31">
        <f t="shared" si="1"/>
        <v>0.00015010795851778716</v>
      </c>
      <c r="I41" s="35"/>
      <c r="J41" s="27">
        <f t="shared" si="2"/>
        <v>0</v>
      </c>
      <c r="K41" s="35"/>
      <c r="L41" s="27">
        <f t="shared" si="3"/>
        <v>0</v>
      </c>
      <c r="M41" s="26">
        <f t="shared" si="6"/>
        <v>4110368.83</v>
      </c>
      <c r="N41" s="27">
        <f t="shared" si="7"/>
        <v>99.99984989204148</v>
      </c>
      <c r="O41" s="37" t="e">
        <f>+#REF!-N41</f>
        <v>#REF!</v>
      </c>
      <c r="P41" s="35">
        <f t="shared" si="8"/>
        <v>6.169999999925494</v>
      </c>
      <c r="Q41" s="38">
        <f t="shared" si="4"/>
        <v>0.00015010795851778716</v>
      </c>
    </row>
    <row r="42" spans="1:17" s="1" customFormat="1" ht="23.25" customHeight="1">
      <c r="A42" s="32">
        <v>34</v>
      </c>
      <c r="B42" s="33" t="s">
        <v>61</v>
      </c>
      <c r="C42" s="34">
        <v>18303014</v>
      </c>
      <c r="D42" s="35">
        <v>18302983.82</v>
      </c>
      <c r="E42" s="27">
        <f t="shared" si="0"/>
        <v>99.99983510912465</v>
      </c>
      <c r="F42" s="28" t="e">
        <f>+#REF!-E42</f>
        <v>#REF!</v>
      </c>
      <c r="G42" s="25">
        <f t="shared" si="5"/>
        <v>30.179999999701977</v>
      </c>
      <c r="H42" s="31">
        <f t="shared" si="1"/>
        <v>0.00016489087534819115</v>
      </c>
      <c r="I42" s="35"/>
      <c r="J42" s="27">
        <f t="shared" si="2"/>
        <v>0</v>
      </c>
      <c r="K42" s="35"/>
      <c r="L42" s="27">
        <f t="shared" si="3"/>
        <v>0</v>
      </c>
      <c r="M42" s="26">
        <f t="shared" si="6"/>
        <v>18302983.82</v>
      </c>
      <c r="N42" s="27">
        <f t="shared" si="7"/>
        <v>99.99983510912465</v>
      </c>
      <c r="O42" s="37" t="e">
        <f>+#REF!-N42</f>
        <v>#REF!</v>
      </c>
      <c r="P42" s="35">
        <f t="shared" si="8"/>
        <v>30.179999999701977</v>
      </c>
      <c r="Q42" s="38">
        <f t="shared" si="4"/>
        <v>0.00016489087534819115</v>
      </c>
    </row>
    <row r="43" spans="1:17" s="1" customFormat="1" ht="23.25" customHeight="1">
      <c r="A43" s="32">
        <v>35</v>
      </c>
      <c r="B43" s="33" t="s">
        <v>62</v>
      </c>
      <c r="C43" s="34">
        <v>4784235</v>
      </c>
      <c r="D43" s="35">
        <v>4784226.93</v>
      </c>
      <c r="E43" s="27">
        <f t="shared" si="0"/>
        <v>99.99983132099489</v>
      </c>
      <c r="F43" s="28" t="e">
        <f>+#REF!-E43</f>
        <v>#REF!</v>
      </c>
      <c r="G43" s="25">
        <f t="shared" si="5"/>
        <v>8.070000000298023</v>
      </c>
      <c r="H43" s="31">
        <f t="shared" si="1"/>
        <v>0.0001686790051136289</v>
      </c>
      <c r="I43" s="35"/>
      <c r="J43" s="27">
        <f t="shared" si="2"/>
        <v>0</v>
      </c>
      <c r="K43" s="35"/>
      <c r="L43" s="27">
        <f t="shared" si="3"/>
        <v>0</v>
      </c>
      <c r="M43" s="26">
        <f t="shared" si="6"/>
        <v>4784226.93</v>
      </c>
      <c r="N43" s="27">
        <f t="shared" si="7"/>
        <v>99.99983132099489</v>
      </c>
      <c r="O43" s="37" t="e">
        <f>+#REF!-N43</f>
        <v>#REF!</v>
      </c>
      <c r="P43" s="35">
        <f t="shared" si="8"/>
        <v>8.070000000298023</v>
      </c>
      <c r="Q43" s="38">
        <f t="shared" si="4"/>
        <v>0.0001686790051136289</v>
      </c>
    </row>
    <row r="44" spans="1:17" s="1" customFormat="1" ht="23.25" customHeight="1">
      <c r="A44" s="32">
        <v>36</v>
      </c>
      <c r="B44" s="33" t="s">
        <v>63</v>
      </c>
      <c r="C44" s="34">
        <v>3490492</v>
      </c>
      <c r="D44" s="35">
        <v>3490485.75</v>
      </c>
      <c r="E44" s="27">
        <f t="shared" si="0"/>
        <v>99.99982094214798</v>
      </c>
      <c r="F44" s="28" t="e">
        <f>+#REF!-E44</f>
        <v>#REF!</v>
      </c>
      <c r="G44" s="25">
        <f t="shared" si="5"/>
        <v>6.25</v>
      </c>
      <c r="H44" s="31">
        <f t="shared" si="1"/>
        <v>0.00017905785201627737</v>
      </c>
      <c r="I44" s="35"/>
      <c r="J44" s="27">
        <f t="shared" si="2"/>
        <v>0</v>
      </c>
      <c r="K44" s="35"/>
      <c r="L44" s="27">
        <f t="shared" si="3"/>
        <v>0</v>
      </c>
      <c r="M44" s="26">
        <f t="shared" si="6"/>
        <v>3490485.75</v>
      </c>
      <c r="N44" s="27">
        <f t="shared" si="7"/>
        <v>99.99982094214798</v>
      </c>
      <c r="O44" s="37" t="e">
        <f>+#REF!-N44</f>
        <v>#REF!</v>
      </c>
      <c r="P44" s="35">
        <f t="shared" si="8"/>
        <v>6.25</v>
      </c>
      <c r="Q44" s="38">
        <f t="shared" si="4"/>
        <v>0.00017905785201627737</v>
      </c>
    </row>
    <row r="45" spans="1:17" s="1" customFormat="1" ht="23.25" customHeight="1">
      <c r="A45" s="32">
        <v>37</v>
      </c>
      <c r="B45" s="33" t="s">
        <v>64</v>
      </c>
      <c r="C45" s="34">
        <v>11459654</v>
      </c>
      <c r="D45" s="35">
        <v>11459623.53</v>
      </c>
      <c r="E45" s="27">
        <f t="shared" si="0"/>
        <v>99.99973411064592</v>
      </c>
      <c r="F45" s="28" t="e">
        <f>+#REF!-E45</f>
        <v>#REF!</v>
      </c>
      <c r="G45" s="25">
        <f t="shared" si="5"/>
        <v>30.470000000670552</v>
      </c>
      <c r="H45" s="31">
        <f t="shared" si="1"/>
        <v>0.0002658893540823358</v>
      </c>
      <c r="I45" s="35"/>
      <c r="J45" s="27">
        <f t="shared" si="2"/>
        <v>0</v>
      </c>
      <c r="K45" s="35"/>
      <c r="L45" s="27">
        <f t="shared" si="3"/>
        <v>0</v>
      </c>
      <c r="M45" s="26">
        <f t="shared" si="6"/>
        <v>11459623.53</v>
      </c>
      <c r="N45" s="27">
        <f t="shared" si="7"/>
        <v>99.99973411064592</v>
      </c>
      <c r="O45" s="37" t="e">
        <f>+#REF!-N45</f>
        <v>#REF!</v>
      </c>
      <c r="P45" s="35">
        <f t="shared" si="8"/>
        <v>30.470000000670552</v>
      </c>
      <c r="Q45" s="38">
        <f t="shared" si="4"/>
        <v>0.0002658893540823358</v>
      </c>
    </row>
    <row r="46" spans="1:17" s="1" customFormat="1" ht="23.25" customHeight="1">
      <c r="A46" s="32">
        <v>38</v>
      </c>
      <c r="B46" s="33" t="s">
        <v>65</v>
      </c>
      <c r="C46" s="34">
        <v>7590728</v>
      </c>
      <c r="D46" s="35">
        <v>7590707</v>
      </c>
      <c r="E46" s="27">
        <f t="shared" si="0"/>
        <v>99.99972334669349</v>
      </c>
      <c r="F46" s="28" t="e">
        <f>+#REF!-E46</f>
        <v>#REF!</v>
      </c>
      <c r="G46" s="25">
        <f t="shared" si="5"/>
        <v>21</v>
      </c>
      <c r="H46" s="31">
        <f t="shared" si="1"/>
        <v>0.0002766533065076235</v>
      </c>
      <c r="I46" s="35"/>
      <c r="J46" s="27">
        <f t="shared" si="2"/>
        <v>0</v>
      </c>
      <c r="K46" s="35"/>
      <c r="L46" s="27">
        <f t="shared" si="3"/>
        <v>0</v>
      </c>
      <c r="M46" s="26">
        <f t="shared" si="6"/>
        <v>7590707</v>
      </c>
      <c r="N46" s="27">
        <f t="shared" si="7"/>
        <v>99.99972334669349</v>
      </c>
      <c r="O46" s="37" t="e">
        <f>+#REF!-N46</f>
        <v>#REF!</v>
      </c>
      <c r="P46" s="35">
        <f t="shared" si="8"/>
        <v>21</v>
      </c>
      <c r="Q46" s="38">
        <f t="shared" si="4"/>
        <v>0.0002766533065076235</v>
      </c>
    </row>
    <row r="47" spans="1:17" s="1" customFormat="1" ht="23.25" customHeight="1">
      <c r="A47" s="32">
        <v>39</v>
      </c>
      <c r="B47" s="33" t="s">
        <v>66</v>
      </c>
      <c r="C47" s="34">
        <v>2877805</v>
      </c>
      <c r="D47" s="35">
        <v>2877796.94</v>
      </c>
      <c r="E47" s="27">
        <f t="shared" si="0"/>
        <v>99.99971992542928</v>
      </c>
      <c r="F47" s="28" t="e">
        <f>+#REF!-E47</f>
        <v>#REF!</v>
      </c>
      <c r="G47" s="25">
        <f t="shared" si="5"/>
        <v>8.06000000005588</v>
      </c>
      <c r="H47" s="31">
        <f t="shared" si="1"/>
        <v>0.0002800745707251144</v>
      </c>
      <c r="I47" s="35"/>
      <c r="J47" s="27">
        <f t="shared" si="2"/>
        <v>0</v>
      </c>
      <c r="K47" s="35"/>
      <c r="L47" s="27">
        <f t="shared" si="3"/>
        <v>0</v>
      </c>
      <c r="M47" s="26">
        <f t="shared" si="6"/>
        <v>2877796.94</v>
      </c>
      <c r="N47" s="27">
        <f t="shared" si="7"/>
        <v>99.99971992542928</v>
      </c>
      <c r="O47" s="37" t="e">
        <f>+#REF!-N47</f>
        <v>#REF!</v>
      </c>
      <c r="P47" s="35">
        <f t="shared" si="8"/>
        <v>8.06000000005588</v>
      </c>
      <c r="Q47" s="38">
        <f t="shared" si="4"/>
        <v>0.0002800745707251144</v>
      </c>
    </row>
    <row r="48" spans="1:17" s="1" customFormat="1" ht="23.25" customHeight="1">
      <c r="A48" s="32">
        <v>40</v>
      </c>
      <c r="B48" s="33" t="s">
        <v>67</v>
      </c>
      <c r="C48" s="34">
        <v>13145054</v>
      </c>
      <c r="D48" s="35">
        <v>13145015.31</v>
      </c>
      <c r="E48" s="27">
        <f t="shared" si="0"/>
        <v>99.99970566876333</v>
      </c>
      <c r="F48" s="28" t="e">
        <f>+#REF!-E48</f>
        <v>#REF!</v>
      </c>
      <c r="G48" s="25">
        <f t="shared" si="5"/>
        <v>38.68999999947846</v>
      </c>
      <c r="H48" s="31">
        <f t="shared" si="1"/>
        <v>0.00029433123667258013</v>
      </c>
      <c r="I48" s="35"/>
      <c r="J48" s="27">
        <f t="shared" si="2"/>
        <v>0</v>
      </c>
      <c r="K48" s="35"/>
      <c r="L48" s="27">
        <f t="shared" si="3"/>
        <v>0</v>
      </c>
      <c r="M48" s="26">
        <f t="shared" si="6"/>
        <v>13145015.31</v>
      </c>
      <c r="N48" s="27">
        <f t="shared" si="7"/>
        <v>99.99970566876333</v>
      </c>
      <c r="O48" s="37" t="e">
        <f>+#REF!-N48</f>
        <v>#REF!</v>
      </c>
      <c r="P48" s="35">
        <f t="shared" si="8"/>
        <v>38.68999999947846</v>
      </c>
      <c r="Q48" s="38">
        <f t="shared" si="4"/>
        <v>0.00029433123667258013</v>
      </c>
    </row>
    <row r="49" spans="1:17" s="1" customFormat="1" ht="23.25" customHeight="1">
      <c r="A49" s="32">
        <v>41</v>
      </c>
      <c r="B49" s="33" t="s">
        <v>68</v>
      </c>
      <c r="C49" s="34">
        <v>2650878</v>
      </c>
      <c r="D49" s="35">
        <v>2650868.97</v>
      </c>
      <c r="E49" s="27">
        <f t="shared" si="0"/>
        <v>99.99965935814474</v>
      </c>
      <c r="F49" s="28" t="e">
        <f>+#REF!-E49</f>
        <v>#REF!</v>
      </c>
      <c r="G49" s="25">
        <f t="shared" si="5"/>
        <v>9.029999999795109</v>
      </c>
      <c r="H49" s="31">
        <f t="shared" si="1"/>
        <v>0.00034064185525682845</v>
      </c>
      <c r="I49" s="35"/>
      <c r="J49" s="27">
        <f t="shared" si="2"/>
        <v>0</v>
      </c>
      <c r="K49" s="35"/>
      <c r="L49" s="27">
        <f t="shared" si="3"/>
        <v>0</v>
      </c>
      <c r="M49" s="26">
        <f t="shared" si="6"/>
        <v>2650868.97</v>
      </c>
      <c r="N49" s="27">
        <f t="shared" si="7"/>
        <v>99.99965935814474</v>
      </c>
      <c r="O49" s="37" t="e">
        <f>+#REF!-N49</f>
        <v>#REF!</v>
      </c>
      <c r="P49" s="35">
        <f t="shared" si="8"/>
        <v>9.029999999795109</v>
      </c>
      <c r="Q49" s="38">
        <f t="shared" si="4"/>
        <v>0.00034064185525682845</v>
      </c>
    </row>
    <row r="50" spans="1:17" s="1" customFormat="1" ht="23.25" customHeight="1">
      <c r="A50" s="32">
        <v>42</v>
      </c>
      <c r="B50" s="33" t="s">
        <v>69</v>
      </c>
      <c r="C50" s="34">
        <v>7894720</v>
      </c>
      <c r="D50" s="35">
        <v>7894692.93</v>
      </c>
      <c r="E50" s="27">
        <f t="shared" si="0"/>
        <v>99.99965711260184</v>
      </c>
      <c r="F50" s="28" t="e">
        <f>+#REF!-E50</f>
        <v>#REF!</v>
      </c>
      <c r="G50" s="25">
        <f t="shared" si="5"/>
        <v>27.070000000298023</v>
      </c>
      <c r="H50" s="31">
        <f t="shared" si="1"/>
        <v>0.00034288739816355773</v>
      </c>
      <c r="I50" s="35"/>
      <c r="J50" s="27">
        <f t="shared" si="2"/>
        <v>0</v>
      </c>
      <c r="K50" s="35"/>
      <c r="L50" s="27">
        <f t="shared" si="3"/>
        <v>0</v>
      </c>
      <c r="M50" s="26">
        <f t="shared" si="6"/>
        <v>7894692.93</v>
      </c>
      <c r="N50" s="27">
        <f t="shared" si="7"/>
        <v>99.99965711260184</v>
      </c>
      <c r="O50" s="37" t="e">
        <f>+#REF!-N50</f>
        <v>#REF!</v>
      </c>
      <c r="P50" s="35">
        <f t="shared" si="8"/>
        <v>27.070000000298023</v>
      </c>
      <c r="Q50" s="38">
        <f t="shared" si="4"/>
        <v>0.00034288739816355773</v>
      </c>
    </row>
    <row r="51" spans="1:17" s="1" customFormat="1" ht="23.25" customHeight="1">
      <c r="A51" s="32">
        <v>43</v>
      </c>
      <c r="B51" s="33" t="s">
        <v>70</v>
      </c>
      <c r="C51" s="34">
        <v>5582448</v>
      </c>
      <c r="D51" s="35">
        <v>5582427.45</v>
      </c>
      <c r="E51" s="27">
        <f t="shared" si="0"/>
        <v>99.99963188192707</v>
      </c>
      <c r="F51" s="28" t="e">
        <f>+#REF!-E51</f>
        <v>#REF!</v>
      </c>
      <c r="G51" s="25">
        <f t="shared" si="5"/>
        <v>20.549999999813735</v>
      </c>
      <c r="H51" s="31">
        <f t="shared" si="1"/>
        <v>0.0003681180729281085</v>
      </c>
      <c r="I51" s="35"/>
      <c r="J51" s="27">
        <f t="shared" si="2"/>
        <v>0</v>
      </c>
      <c r="K51" s="35"/>
      <c r="L51" s="27">
        <f t="shared" si="3"/>
        <v>0</v>
      </c>
      <c r="M51" s="26">
        <f t="shared" si="6"/>
        <v>5582427.45</v>
      </c>
      <c r="N51" s="27">
        <f t="shared" si="7"/>
        <v>99.99963188192707</v>
      </c>
      <c r="O51" s="37" t="e">
        <f>+#REF!-N51</f>
        <v>#REF!</v>
      </c>
      <c r="P51" s="35">
        <f t="shared" si="8"/>
        <v>20.549999999813735</v>
      </c>
      <c r="Q51" s="38">
        <f t="shared" si="4"/>
        <v>0.0003681180729281085</v>
      </c>
    </row>
    <row r="52" spans="1:17" s="1" customFormat="1" ht="23.25" customHeight="1">
      <c r="A52" s="32">
        <v>44</v>
      </c>
      <c r="B52" s="33" t="s">
        <v>71</v>
      </c>
      <c r="C52" s="34">
        <v>2453158</v>
      </c>
      <c r="D52" s="35">
        <v>2453146.86</v>
      </c>
      <c r="E52" s="27">
        <f t="shared" si="0"/>
        <v>99.99954589145909</v>
      </c>
      <c r="F52" s="28" t="e">
        <f>+#REF!-E52</f>
        <v>#REF!</v>
      </c>
      <c r="G52" s="25">
        <f t="shared" si="5"/>
        <v>11.140000000130385</v>
      </c>
      <c r="H52" s="31">
        <f t="shared" si="1"/>
        <v>0.00045410854091462456</v>
      </c>
      <c r="I52" s="35"/>
      <c r="J52" s="27">
        <f t="shared" si="2"/>
        <v>0</v>
      </c>
      <c r="K52" s="35"/>
      <c r="L52" s="27">
        <f t="shared" si="3"/>
        <v>0</v>
      </c>
      <c r="M52" s="26">
        <f t="shared" si="6"/>
        <v>2453146.86</v>
      </c>
      <c r="N52" s="27">
        <f t="shared" si="7"/>
        <v>99.99954589145909</v>
      </c>
      <c r="O52" s="37" t="e">
        <f>+#REF!-N52</f>
        <v>#REF!</v>
      </c>
      <c r="P52" s="35">
        <f t="shared" si="8"/>
        <v>11.140000000130385</v>
      </c>
      <c r="Q52" s="38">
        <f t="shared" si="4"/>
        <v>0.00045410854091462456</v>
      </c>
    </row>
    <row r="53" spans="1:17" s="1" customFormat="1" ht="23.25" customHeight="1">
      <c r="A53" s="32">
        <v>45</v>
      </c>
      <c r="B53" s="33" t="s">
        <v>72</v>
      </c>
      <c r="C53" s="34">
        <v>27107921</v>
      </c>
      <c r="D53" s="35">
        <v>27107797.88</v>
      </c>
      <c r="E53" s="27">
        <f t="shared" si="0"/>
        <v>99.99954581540945</v>
      </c>
      <c r="F53" s="28" t="e">
        <f>+#REF!-E53</f>
        <v>#REF!</v>
      </c>
      <c r="G53" s="25">
        <f t="shared" si="5"/>
        <v>123.12000000104308</v>
      </c>
      <c r="H53" s="31">
        <f t="shared" si="1"/>
        <v>0.0004541845905521234</v>
      </c>
      <c r="I53" s="35"/>
      <c r="J53" s="27">
        <f t="shared" si="2"/>
        <v>0</v>
      </c>
      <c r="K53" s="35"/>
      <c r="L53" s="27">
        <f t="shared" si="3"/>
        <v>0</v>
      </c>
      <c r="M53" s="26">
        <f t="shared" si="6"/>
        <v>27107797.88</v>
      </c>
      <c r="N53" s="27">
        <f t="shared" si="7"/>
        <v>99.99954581540945</v>
      </c>
      <c r="O53" s="37" t="e">
        <f>+#REF!-N53</f>
        <v>#REF!</v>
      </c>
      <c r="P53" s="35">
        <f t="shared" si="8"/>
        <v>123.12000000104308</v>
      </c>
      <c r="Q53" s="38">
        <f t="shared" si="4"/>
        <v>0.0004541845905521234</v>
      </c>
    </row>
    <row r="54" spans="1:17" s="1" customFormat="1" ht="23.25" customHeight="1">
      <c r="A54" s="32">
        <v>46</v>
      </c>
      <c r="B54" s="33" t="s">
        <v>73</v>
      </c>
      <c r="C54" s="34">
        <v>11583878</v>
      </c>
      <c r="D54" s="35">
        <v>11583824.8</v>
      </c>
      <c r="E54" s="27">
        <f t="shared" si="0"/>
        <v>99.99954074101954</v>
      </c>
      <c r="F54" s="28" t="e">
        <f>+#REF!-E54</f>
        <v>#REF!</v>
      </c>
      <c r="G54" s="25">
        <f t="shared" si="5"/>
        <v>53.19999999925494</v>
      </c>
      <c r="H54" s="31">
        <f t="shared" si="1"/>
        <v>0.00045925898044899075</v>
      </c>
      <c r="I54" s="35"/>
      <c r="J54" s="27">
        <f t="shared" si="2"/>
        <v>0</v>
      </c>
      <c r="K54" s="35"/>
      <c r="L54" s="27">
        <f t="shared" si="3"/>
        <v>0</v>
      </c>
      <c r="M54" s="26">
        <f t="shared" si="6"/>
        <v>11583824.8</v>
      </c>
      <c r="N54" s="27">
        <f t="shared" si="7"/>
        <v>99.99954074101954</v>
      </c>
      <c r="O54" s="37" t="e">
        <f>+#REF!-N54</f>
        <v>#REF!</v>
      </c>
      <c r="P54" s="35">
        <f t="shared" si="8"/>
        <v>53.19999999925494</v>
      </c>
      <c r="Q54" s="38">
        <f t="shared" si="4"/>
        <v>0.00045925898044899075</v>
      </c>
    </row>
    <row r="55" spans="1:17" s="1" customFormat="1" ht="23.25" customHeight="1">
      <c r="A55" s="32">
        <v>47</v>
      </c>
      <c r="B55" s="33" t="s">
        <v>74</v>
      </c>
      <c r="C55" s="34">
        <v>15798819</v>
      </c>
      <c r="D55" s="35">
        <v>15798744.93</v>
      </c>
      <c r="E55" s="27">
        <f t="shared" si="0"/>
        <v>99.9995311674879</v>
      </c>
      <c r="F55" s="28" t="e">
        <f>+#REF!-E55</f>
        <v>#REF!</v>
      </c>
      <c r="G55" s="25">
        <f t="shared" si="5"/>
        <v>74.07000000029802</v>
      </c>
      <c r="H55" s="31">
        <f t="shared" si="1"/>
        <v>0.0004688325121029491</v>
      </c>
      <c r="I55" s="35"/>
      <c r="J55" s="27">
        <f t="shared" si="2"/>
        <v>0</v>
      </c>
      <c r="K55" s="35"/>
      <c r="L55" s="27">
        <f t="shared" si="3"/>
        <v>0</v>
      </c>
      <c r="M55" s="26">
        <f t="shared" si="6"/>
        <v>15798744.93</v>
      </c>
      <c r="N55" s="27">
        <f t="shared" si="7"/>
        <v>99.9995311674879</v>
      </c>
      <c r="O55" s="37" t="e">
        <f>+#REF!-N55</f>
        <v>#REF!</v>
      </c>
      <c r="P55" s="35">
        <f t="shared" si="8"/>
        <v>74.07000000029802</v>
      </c>
      <c r="Q55" s="38">
        <f t="shared" si="4"/>
        <v>0.0004688325121029491</v>
      </c>
    </row>
    <row r="56" spans="1:17" s="1" customFormat="1" ht="23.25" customHeight="1">
      <c r="A56" s="32">
        <v>48</v>
      </c>
      <c r="B56" s="33" t="s">
        <v>75</v>
      </c>
      <c r="C56" s="34">
        <v>14961628</v>
      </c>
      <c r="D56" s="35">
        <v>14961547.29</v>
      </c>
      <c r="E56" s="27">
        <f t="shared" si="0"/>
        <v>99.9994605533569</v>
      </c>
      <c r="F56" s="28" t="e">
        <f>+#REF!-E56</f>
        <v>#REF!</v>
      </c>
      <c r="G56" s="25">
        <f t="shared" si="5"/>
        <v>80.71000000089407</v>
      </c>
      <c r="H56" s="31">
        <f t="shared" si="1"/>
        <v>0.0005394466431119265</v>
      </c>
      <c r="I56" s="35"/>
      <c r="J56" s="27">
        <f t="shared" si="2"/>
        <v>0</v>
      </c>
      <c r="K56" s="35"/>
      <c r="L56" s="27">
        <f t="shared" si="3"/>
        <v>0</v>
      </c>
      <c r="M56" s="26">
        <f t="shared" si="6"/>
        <v>14961547.29</v>
      </c>
      <c r="N56" s="27">
        <f t="shared" si="7"/>
        <v>99.9994605533569</v>
      </c>
      <c r="O56" s="37" t="e">
        <f>+#REF!-N56</f>
        <v>#REF!</v>
      </c>
      <c r="P56" s="35">
        <f t="shared" si="8"/>
        <v>80.71000000089407</v>
      </c>
      <c r="Q56" s="38">
        <f t="shared" si="4"/>
        <v>0.0005394466431119265</v>
      </c>
    </row>
    <row r="57" spans="1:17" s="1" customFormat="1" ht="23.25" customHeight="1">
      <c r="A57" s="32">
        <v>49</v>
      </c>
      <c r="B57" s="33" t="s">
        <v>76</v>
      </c>
      <c r="C57" s="34">
        <v>11518682</v>
      </c>
      <c r="D57" s="35">
        <v>11518617.11</v>
      </c>
      <c r="E57" s="27">
        <f t="shared" si="0"/>
        <v>99.99943665429778</v>
      </c>
      <c r="F57" s="28" t="e">
        <f>+#REF!-E57</f>
        <v>#REF!</v>
      </c>
      <c r="G57" s="25">
        <f t="shared" si="5"/>
        <v>64.89000000059605</v>
      </c>
      <c r="H57" s="31">
        <f t="shared" si="1"/>
        <v>0.0005633457022304813</v>
      </c>
      <c r="I57" s="35"/>
      <c r="J57" s="27">
        <f t="shared" si="2"/>
        <v>0</v>
      </c>
      <c r="K57" s="35"/>
      <c r="L57" s="27">
        <f t="shared" si="3"/>
        <v>0</v>
      </c>
      <c r="M57" s="26">
        <f t="shared" si="6"/>
        <v>11518617.11</v>
      </c>
      <c r="N57" s="27">
        <f t="shared" si="7"/>
        <v>99.99943665429778</v>
      </c>
      <c r="O57" s="37" t="e">
        <f>+#REF!-N57</f>
        <v>#REF!</v>
      </c>
      <c r="P57" s="35">
        <f t="shared" si="8"/>
        <v>64.89000000059605</v>
      </c>
      <c r="Q57" s="38">
        <f t="shared" si="4"/>
        <v>0.0005633457022304813</v>
      </c>
    </row>
    <row r="58" spans="1:17" s="1" customFormat="1" ht="23.25" customHeight="1">
      <c r="A58" s="32">
        <v>50</v>
      </c>
      <c r="B58" s="33" t="s">
        <v>77</v>
      </c>
      <c r="C58" s="34">
        <v>4825641</v>
      </c>
      <c r="D58" s="35">
        <v>4825612.2</v>
      </c>
      <c r="E58" s="27">
        <f t="shared" si="0"/>
        <v>99.9994031880946</v>
      </c>
      <c r="F58" s="28" t="e">
        <f>+#REF!-E58</f>
        <v>#REF!</v>
      </c>
      <c r="G58" s="25">
        <f t="shared" si="5"/>
        <v>28.799999999813735</v>
      </c>
      <c r="H58" s="31">
        <f t="shared" si="1"/>
        <v>0.0005968119053989663</v>
      </c>
      <c r="I58" s="35"/>
      <c r="J58" s="27">
        <f t="shared" si="2"/>
        <v>0</v>
      </c>
      <c r="K58" s="35"/>
      <c r="L58" s="27">
        <f t="shared" si="3"/>
        <v>0</v>
      </c>
      <c r="M58" s="26">
        <f t="shared" si="6"/>
        <v>4825612.2</v>
      </c>
      <c r="N58" s="27">
        <f t="shared" si="7"/>
        <v>99.9994031880946</v>
      </c>
      <c r="O58" s="37" t="e">
        <f>+#REF!-N58</f>
        <v>#REF!</v>
      </c>
      <c r="P58" s="35">
        <f t="shared" si="8"/>
        <v>28.799999999813735</v>
      </c>
      <c r="Q58" s="38">
        <f t="shared" si="4"/>
        <v>0.0005968119053989663</v>
      </c>
    </row>
    <row r="59" spans="1:17" s="1" customFormat="1" ht="23.25" customHeight="1">
      <c r="A59" s="32">
        <v>51</v>
      </c>
      <c r="B59" s="33" t="s">
        <v>78</v>
      </c>
      <c r="C59" s="34">
        <v>7742620</v>
      </c>
      <c r="D59" s="35">
        <v>7742564.18</v>
      </c>
      <c r="E59" s="27">
        <f t="shared" si="0"/>
        <v>99.99927905541018</v>
      </c>
      <c r="F59" s="28" t="e">
        <f>+#REF!-E59</f>
        <v>#REF!</v>
      </c>
      <c r="G59" s="25">
        <f t="shared" si="5"/>
        <v>55.82000000029802</v>
      </c>
      <c r="H59" s="31">
        <f t="shared" si="1"/>
        <v>0.0007209445898196995</v>
      </c>
      <c r="I59" s="35"/>
      <c r="J59" s="27">
        <f t="shared" si="2"/>
        <v>0</v>
      </c>
      <c r="K59" s="35"/>
      <c r="L59" s="27">
        <f t="shared" si="3"/>
        <v>0</v>
      </c>
      <c r="M59" s="26">
        <f t="shared" si="6"/>
        <v>7742564.18</v>
      </c>
      <c r="N59" s="27">
        <f t="shared" si="7"/>
        <v>99.99927905541018</v>
      </c>
      <c r="O59" s="37" t="e">
        <f>+#REF!-N59</f>
        <v>#REF!</v>
      </c>
      <c r="P59" s="35">
        <f t="shared" si="8"/>
        <v>55.82000000029802</v>
      </c>
      <c r="Q59" s="38">
        <f t="shared" si="4"/>
        <v>0.0007209445898196995</v>
      </c>
    </row>
    <row r="60" spans="1:17" s="1" customFormat="1" ht="23.25" customHeight="1">
      <c r="A60" s="32">
        <v>52</v>
      </c>
      <c r="B60" s="33" t="s">
        <v>79</v>
      </c>
      <c r="C60" s="34">
        <v>10492333</v>
      </c>
      <c r="D60" s="35">
        <v>10492245.29</v>
      </c>
      <c r="E60" s="27">
        <f t="shared" si="0"/>
        <v>99.9991640562685</v>
      </c>
      <c r="F60" s="28" t="e">
        <f>+#REF!-E60</f>
        <v>#REF!</v>
      </c>
      <c r="G60" s="25">
        <f t="shared" si="5"/>
        <v>87.71000000089407</v>
      </c>
      <c r="H60" s="31">
        <f t="shared" si="1"/>
        <v>0.0008359437314932157</v>
      </c>
      <c r="I60" s="35"/>
      <c r="J60" s="27">
        <f t="shared" si="2"/>
        <v>0</v>
      </c>
      <c r="K60" s="35"/>
      <c r="L60" s="27">
        <f t="shared" si="3"/>
        <v>0</v>
      </c>
      <c r="M60" s="26">
        <f t="shared" si="6"/>
        <v>10492245.29</v>
      </c>
      <c r="N60" s="27">
        <f t="shared" si="7"/>
        <v>99.9991640562685</v>
      </c>
      <c r="O60" s="37" t="e">
        <f>+#REF!-N60</f>
        <v>#REF!</v>
      </c>
      <c r="P60" s="35">
        <f t="shared" si="8"/>
        <v>87.71000000089407</v>
      </c>
      <c r="Q60" s="38">
        <f t="shared" si="4"/>
        <v>0.0008359437314932157</v>
      </c>
    </row>
    <row r="61" spans="1:17" s="1" customFormat="1" ht="23.25" customHeight="1">
      <c r="A61" s="32">
        <v>53</v>
      </c>
      <c r="B61" s="33" t="s">
        <v>80</v>
      </c>
      <c r="C61" s="34">
        <v>4283543</v>
      </c>
      <c r="D61" s="35">
        <v>4283505.84</v>
      </c>
      <c r="E61" s="27">
        <f t="shared" si="0"/>
        <v>99.99913249382578</v>
      </c>
      <c r="F61" s="28" t="e">
        <f>+#REF!-E61</f>
        <v>#REF!</v>
      </c>
      <c r="G61" s="25">
        <f t="shared" si="5"/>
        <v>37.16000000014901</v>
      </c>
      <c r="H61" s="31">
        <f t="shared" si="1"/>
        <v>0.0008675061742148733</v>
      </c>
      <c r="I61" s="35"/>
      <c r="J61" s="27">
        <f t="shared" si="2"/>
        <v>0</v>
      </c>
      <c r="K61" s="35"/>
      <c r="L61" s="27">
        <f t="shared" si="3"/>
        <v>0</v>
      </c>
      <c r="M61" s="26">
        <f t="shared" si="6"/>
        <v>4283505.84</v>
      </c>
      <c r="N61" s="27">
        <f t="shared" si="7"/>
        <v>99.99913249382578</v>
      </c>
      <c r="O61" s="37" t="e">
        <f>+#REF!-N61</f>
        <v>#REF!</v>
      </c>
      <c r="P61" s="35">
        <f t="shared" si="8"/>
        <v>37.16000000014901</v>
      </c>
      <c r="Q61" s="38">
        <f t="shared" si="4"/>
        <v>0.0008675061742148733</v>
      </c>
    </row>
    <row r="62" spans="1:17" s="1" customFormat="1" ht="23.25" customHeight="1">
      <c r="A62" s="32">
        <v>54</v>
      </c>
      <c r="B62" s="33" t="s">
        <v>81</v>
      </c>
      <c r="C62" s="34">
        <v>3380870</v>
      </c>
      <c r="D62" s="35">
        <v>3380836.01</v>
      </c>
      <c r="E62" s="27">
        <f t="shared" si="0"/>
        <v>99.99899463747496</v>
      </c>
      <c r="F62" s="28" t="e">
        <f>+#REF!-E62</f>
        <v>#REF!</v>
      </c>
      <c r="G62" s="25">
        <f t="shared" si="5"/>
        <v>33.99000000022352</v>
      </c>
      <c r="H62" s="31">
        <f t="shared" si="1"/>
        <v>0.0010053625250371508</v>
      </c>
      <c r="I62" s="35"/>
      <c r="J62" s="27">
        <f t="shared" si="2"/>
        <v>0</v>
      </c>
      <c r="K62" s="35"/>
      <c r="L62" s="27">
        <f t="shared" si="3"/>
        <v>0</v>
      </c>
      <c r="M62" s="26">
        <f t="shared" si="6"/>
        <v>3380836.01</v>
      </c>
      <c r="N62" s="27">
        <f t="shared" si="7"/>
        <v>99.99899463747496</v>
      </c>
      <c r="O62" s="37" t="e">
        <f>+#REF!-N62</f>
        <v>#REF!</v>
      </c>
      <c r="P62" s="35">
        <f t="shared" si="8"/>
        <v>33.99000000022352</v>
      </c>
      <c r="Q62" s="38">
        <f t="shared" si="4"/>
        <v>0.0010053625250371508</v>
      </c>
    </row>
    <row r="63" spans="1:17" s="1" customFormat="1" ht="23.25" customHeight="1">
      <c r="A63" s="32">
        <v>55</v>
      </c>
      <c r="B63" s="33" t="s">
        <v>82</v>
      </c>
      <c r="C63" s="34">
        <v>3755410</v>
      </c>
      <c r="D63" s="35">
        <v>3755367.65</v>
      </c>
      <c r="E63" s="27">
        <f t="shared" si="0"/>
        <v>99.99887229357114</v>
      </c>
      <c r="F63" s="28" t="e">
        <f>+#REF!-E63</f>
        <v>#REF!</v>
      </c>
      <c r="G63" s="25">
        <f t="shared" si="5"/>
        <v>42.35000000009313</v>
      </c>
      <c r="H63" s="31">
        <f t="shared" si="1"/>
        <v>0.0011277064288611133</v>
      </c>
      <c r="I63" s="35"/>
      <c r="J63" s="27">
        <f t="shared" si="2"/>
        <v>0</v>
      </c>
      <c r="K63" s="35"/>
      <c r="L63" s="27">
        <f t="shared" si="3"/>
        <v>0</v>
      </c>
      <c r="M63" s="26">
        <f t="shared" si="6"/>
        <v>3755367.65</v>
      </c>
      <c r="N63" s="27">
        <f t="shared" si="7"/>
        <v>99.99887229357114</v>
      </c>
      <c r="O63" s="37" t="e">
        <f>+#REF!-N63</f>
        <v>#REF!</v>
      </c>
      <c r="P63" s="35">
        <f t="shared" si="8"/>
        <v>42.35000000009313</v>
      </c>
      <c r="Q63" s="38">
        <f t="shared" si="4"/>
        <v>0.0011277064288611133</v>
      </c>
    </row>
    <row r="64" spans="1:17" s="1" customFormat="1" ht="23.25" customHeight="1">
      <c r="A64" s="32">
        <v>56</v>
      </c>
      <c r="B64" s="33" t="s">
        <v>83</v>
      </c>
      <c r="C64" s="34">
        <v>13871439</v>
      </c>
      <c r="D64" s="35">
        <v>13871274.47</v>
      </c>
      <c r="E64" s="27">
        <f t="shared" si="0"/>
        <v>99.99881389378564</v>
      </c>
      <c r="F64" s="28" t="e">
        <f>+#REF!-E64</f>
        <v>#REF!</v>
      </c>
      <c r="G64" s="25">
        <f t="shared" si="5"/>
        <v>164.52999999932945</v>
      </c>
      <c r="H64" s="31">
        <f t="shared" si="1"/>
        <v>0.0011861062143540366</v>
      </c>
      <c r="I64" s="35"/>
      <c r="J64" s="27">
        <f t="shared" si="2"/>
        <v>0</v>
      </c>
      <c r="K64" s="35"/>
      <c r="L64" s="27">
        <f t="shared" si="3"/>
        <v>0</v>
      </c>
      <c r="M64" s="26">
        <f t="shared" si="6"/>
        <v>13871274.47</v>
      </c>
      <c r="N64" s="27">
        <f t="shared" si="7"/>
        <v>99.99881389378564</v>
      </c>
      <c r="O64" s="37" t="e">
        <f>+#REF!-N64</f>
        <v>#REF!</v>
      </c>
      <c r="P64" s="35">
        <f t="shared" si="8"/>
        <v>164.52999999932945</v>
      </c>
      <c r="Q64" s="38">
        <f t="shared" si="4"/>
        <v>0.0011861062143540366</v>
      </c>
    </row>
    <row r="65" spans="1:17" s="1" customFormat="1" ht="23.25" customHeight="1">
      <c r="A65" s="32">
        <v>57</v>
      </c>
      <c r="B65" s="33" t="s">
        <v>84</v>
      </c>
      <c r="C65" s="34">
        <v>15310835</v>
      </c>
      <c r="D65" s="35">
        <v>15310649.11</v>
      </c>
      <c r="E65" s="27">
        <f t="shared" si="0"/>
        <v>99.99878589247419</v>
      </c>
      <c r="F65" s="28" t="e">
        <f>+#REF!-E65</f>
        <v>#REF!</v>
      </c>
      <c r="G65" s="25">
        <f t="shared" si="5"/>
        <v>185.89000000059605</v>
      </c>
      <c r="H65" s="31">
        <f t="shared" si="1"/>
        <v>0.0012141075258181285</v>
      </c>
      <c r="I65" s="35"/>
      <c r="J65" s="27">
        <f t="shared" si="2"/>
        <v>0</v>
      </c>
      <c r="K65" s="35"/>
      <c r="L65" s="27">
        <f t="shared" si="3"/>
        <v>0</v>
      </c>
      <c r="M65" s="26">
        <f t="shared" si="6"/>
        <v>15310649.11</v>
      </c>
      <c r="N65" s="27">
        <f t="shared" si="7"/>
        <v>99.99878589247419</v>
      </c>
      <c r="O65" s="37" t="e">
        <f>+#REF!-N65</f>
        <v>#REF!</v>
      </c>
      <c r="P65" s="35">
        <f t="shared" si="8"/>
        <v>185.89000000059605</v>
      </c>
      <c r="Q65" s="38">
        <f t="shared" si="4"/>
        <v>0.0012141075258181285</v>
      </c>
    </row>
    <row r="66" spans="1:17" s="1" customFormat="1" ht="23.25" customHeight="1">
      <c r="A66" s="32">
        <v>58</v>
      </c>
      <c r="B66" s="33" t="s">
        <v>85</v>
      </c>
      <c r="C66" s="34">
        <v>14475516</v>
      </c>
      <c r="D66" s="35">
        <v>14475337.56</v>
      </c>
      <c r="E66" s="27">
        <f t="shared" si="0"/>
        <v>99.99876729782896</v>
      </c>
      <c r="F66" s="28" t="e">
        <f>+#REF!-E66</f>
        <v>#REF!</v>
      </c>
      <c r="G66" s="25">
        <f t="shared" si="5"/>
        <v>178.43999999947846</v>
      </c>
      <c r="H66" s="31">
        <f t="shared" si="1"/>
        <v>0.0012327021710278132</v>
      </c>
      <c r="I66" s="35"/>
      <c r="J66" s="27">
        <f t="shared" si="2"/>
        <v>0</v>
      </c>
      <c r="K66" s="35"/>
      <c r="L66" s="27">
        <f t="shared" si="3"/>
        <v>0</v>
      </c>
      <c r="M66" s="26">
        <f t="shared" si="6"/>
        <v>14475337.56</v>
      </c>
      <c r="N66" s="27">
        <f t="shared" si="7"/>
        <v>99.99876729782896</v>
      </c>
      <c r="O66" s="37" t="e">
        <f>+#REF!-N66</f>
        <v>#REF!</v>
      </c>
      <c r="P66" s="35">
        <f t="shared" si="8"/>
        <v>178.43999999947846</v>
      </c>
      <c r="Q66" s="38">
        <f t="shared" si="4"/>
        <v>0.0012327021710278132</v>
      </c>
    </row>
    <row r="67" spans="1:17" s="1" customFormat="1" ht="23.25" customHeight="1">
      <c r="A67" s="32">
        <v>59</v>
      </c>
      <c r="B67" s="33" t="s">
        <v>86</v>
      </c>
      <c r="C67" s="34">
        <v>4129370</v>
      </c>
      <c r="D67" s="35">
        <v>4129312.35</v>
      </c>
      <c r="E67" s="27">
        <f t="shared" si="0"/>
        <v>99.99860390325885</v>
      </c>
      <c r="F67" s="28" t="e">
        <f>+#REF!-E67</f>
        <v>#REF!</v>
      </c>
      <c r="G67" s="25">
        <f t="shared" si="5"/>
        <v>57.64999999990687</v>
      </c>
      <c r="H67" s="31">
        <f t="shared" si="1"/>
        <v>0.001396096741147121</v>
      </c>
      <c r="I67" s="35"/>
      <c r="J67" s="27">
        <f t="shared" si="2"/>
        <v>0</v>
      </c>
      <c r="K67" s="35"/>
      <c r="L67" s="27">
        <f t="shared" si="3"/>
        <v>0</v>
      </c>
      <c r="M67" s="26">
        <f t="shared" si="6"/>
        <v>4129312.35</v>
      </c>
      <c r="N67" s="27">
        <f t="shared" si="7"/>
        <v>99.99860390325885</v>
      </c>
      <c r="O67" s="37" t="e">
        <f>+#REF!-N67</f>
        <v>#REF!</v>
      </c>
      <c r="P67" s="35">
        <f t="shared" si="8"/>
        <v>57.64999999990687</v>
      </c>
      <c r="Q67" s="38">
        <f t="shared" si="4"/>
        <v>0.001396096741147121</v>
      </c>
    </row>
    <row r="68" spans="1:17" s="1" customFormat="1" ht="23.25" customHeight="1">
      <c r="A68" s="32">
        <v>60</v>
      </c>
      <c r="B68" s="33" t="s">
        <v>87</v>
      </c>
      <c r="C68" s="34">
        <v>7315610</v>
      </c>
      <c r="D68" s="35">
        <v>7315505.3</v>
      </c>
      <c r="E68" s="27">
        <f t="shared" si="0"/>
        <v>99.99856881381046</v>
      </c>
      <c r="F68" s="28" t="e">
        <f>+#REF!-E68</f>
        <v>#REF!</v>
      </c>
      <c r="G68" s="25">
        <f t="shared" si="5"/>
        <v>104.70000000018626</v>
      </c>
      <c r="H68" s="31">
        <f t="shared" si="1"/>
        <v>0.0014311861895342462</v>
      </c>
      <c r="I68" s="35"/>
      <c r="J68" s="27">
        <f t="shared" si="2"/>
        <v>0</v>
      </c>
      <c r="K68" s="35"/>
      <c r="L68" s="27">
        <f t="shared" si="3"/>
        <v>0</v>
      </c>
      <c r="M68" s="26">
        <f t="shared" si="6"/>
        <v>7315505.3</v>
      </c>
      <c r="N68" s="27">
        <f t="shared" si="7"/>
        <v>99.99856881381046</v>
      </c>
      <c r="O68" s="37" t="e">
        <f>+#REF!-N68</f>
        <v>#REF!</v>
      </c>
      <c r="P68" s="35">
        <f t="shared" si="8"/>
        <v>104.70000000018626</v>
      </c>
      <c r="Q68" s="38">
        <f t="shared" si="4"/>
        <v>0.0014311861895342462</v>
      </c>
    </row>
    <row r="69" spans="1:17" s="1" customFormat="1" ht="23.25" customHeight="1">
      <c r="A69" s="32">
        <v>61</v>
      </c>
      <c r="B69" s="33" t="s">
        <v>88</v>
      </c>
      <c r="C69" s="34">
        <v>11969498</v>
      </c>
      <c r="D69" s="35">
        <v>11969326.14</v>
      </c>
      <c r="E69" s="27">
        <f t="shared" si="0"/>
        <v>99.99856418372767</v>
      </c>
      <c r="F69" s="28" t="e">
        <f>+#REF!-E69</f>
        <v>#REF!</v>
      </c>
      <c r="G69" s="25">
        <f t="shared" si="5"/>
        <v>171.85999999940395</v>
      </c>
      <c r="H69" s="31">
        <f t="shared" si="1"/>
        <v>0.0014358162723232333</v>
      </c>
      <c r="I69" s="35"/>
      <c r="J69" s="27">
        <f t="shared" si="2"/>
        <v>0</v>
      </c>
      <c r="K69" s="35"/>
      <c r="L69" s="27">
        <f t="shared" si="3"/>
        <v>0</v>
      </c>
      <c r="M69" s="26">
        <f t="shared" si="6"/>
        <v>11969326.14</v>
      </c>
      <c r="N69" s="27">
        <f t="shared" si="7"/>
        <v>99.99856418372767</v>
      </c>
      <c r="O69" s="37" t="e">
        <f>+#REF!-N69</f>
        <v>#REF!</v>
      </c>
      <c r="P69" s="35">
        <f t="shared" si="8"/>
        <v>171.85999999940395</v>
      </c>
      <c r="Q69" s="38">
        <f t="shared" si="4"/>
        <v>0.0014358162723232333</v>
      </c>
    </row>
    <row r="70" spans="1:17" s="1" customFormat="1" ht="23.25" customHeight="1">
      <c r="A70" s="32">
        <v>62</v>
      </c>
      <c r="B70" s="33" t="s">
        <v>89</v>
      </c>
      <c r="C70" s="34">
        <v>5930581</v>
      </c>
      <c r="D70" s="35">
        <v>5930486.1</v>
      </c>
      <c r="E70" s="27">
        <f t="shared" si="0"/>
        <v>99.99839981951177</v>
      </c>
      <c r="F70" s="28" t="e">
        <f>+#REF!-E70</f>
        <v>#REF!</v>
      </c>
      <c r="G70" s="25">
        <f t="shared" si="5"/>
        <v>94.90000000037253</v>
      </c>
      <c r="H70" s="31">
        <f t="shared" si="1"/>
        <v>0.0016001804882248894</v>
      </c>
      <c r="I70" s="35"/>
      <c r="J70" s="27">
        <f t="shared" si="2"/>
        <v>0</v>
      </c>
      <c r="K70" s="35"/>
      <c r="L70" s="27">
        <f t="shared" si="3"/>
        <v>0</v>
      </c>
      <c r="M70" s="26">
        <f t="shared" si="6"/>
        <v>5930486.1</v>
      </c>
      <c r="N70" s="27">
        <f t="shared" si="7"/>
        <v>99.99839981951177</v>
      </c>
      <c r="O70" s="37" t="e">
        <f>+#REF!-N70</f>
        <v>#REF!</v>
      </c>
      <c r="P70" s="35">
        <f t="shared" si="8"/>
        <v>94.90000000037253</v>
      </c>
      <c r="Q70" s="38">
        <f t="shared" si="4"/>
        <v>0.0016001804882248894</v>
      </c>
    </row>
    <row r="71" spans="1:17" s="1" customFormat="1" ht="23.25" customHeight="1">
      <c r="A71" s="32">
        <v>63</v>
      </c>
      <c r="B71" s="33" t="s">
        <v>90</v>
      </c>
      <c r="C71" s="34">
        <v>4826420</v>
      </c>
      <c r="D71" s="35">
        <v>4826342.63</v>
      </c>
      <c r="E71" s="27">
        <f t="shared" si="0"/>
        <v>99.99839694846284</v>
      </c>
      <c r="F71" s="28" t="e">
        <f>+#REF!-E71</f>
        <v>#REF!</v>
      </c>
      <c r="G71" s="25">
        <f t="shared" si="5"/>
        <v>77.37000000011176</v>
      </c>
      <c r="H71" s="31">
        <f t="shared" si="1"/>
        <v>0.0016030515371665078</v>
      </c>
      <c r="I71" s="35"/>
      <c r="J71" s="27">
        <f t="shared" si="2"/>
        <v>0</v>
      </c>
      <c r="K71" s="35"/>
      <c r="L71" s="27">
        <f t="shared" si="3"/>
        <v>0</v>
      </c>
      <c r="M71" s="26">
        <f t="shared" si="6"/>
        <v>4826342.63</v>
      </c>
      <c r="N71" s="27">
        <f t="shared" si="7"/>
        <v>99.99839694846284</v>
      </c>
      <c r="O71" s="37" t="e">
        <f>+#REF!-N71</f>
        <v>#REF!</v>
      </c>
      <c r="P71" s="35">
        <f t="shared" si="8"/>
        <v>77.37000000011176</v>
      </c>
      <c r="Q71" s="38">
        <f t="shared" si="4"/>
        <v>0.0016030515371665078</v>
      </c>
    </row>
    <row r="72" spans="1:17" s="1" customFormat="1" ht="23.25" customHeight="1">
      <c r="A72" s="32">
        <v>64</v>
      </c>
      <c r="B72" s="33" t="s">
        <v>91</v>
      </c>
      <c r="C72" s="34">
        <v>5420260</v>
      </c>
      <c r="D72" s="35">
        <v>5420167.66</v>
      </c>
      <c r="E72" s="27">
        <f aca="true" t="shared" si="9" ref="E72:E135">+D72*100/C72</f>
        <v>99.99829639168601</v>
      </c>
      <c r="F72" s="28" t="e">
        <f>+#REF!-E72</f>
        <v>#REF!</v>
      </c>
      <c r="G72" s="25">
        <f t="shared" si="5"/>
        <v>92.33999999985099</v>
      </c>
      <c r="H72" s="31">
        <f aca="true" t="shared" si="10" ref="H72:H135">+G72*100/C72</f>
        <v>0.0017036083139895686</v>
      </c>
      <c r="I72" s="35"/>
      <c r="J72" s="27">
        <f aca="true" t="shared" si="11" ref="J72:J135">+I72*100/C72</f>
        <v>0</v>
      </c>
      <c r="K72" s="35"/>
      <c r="L72" s="27">
        <f aca="true" t="shared" si="12" ref="L72:L135">+K72*100/C72</f>
        <v>0</v>
      </c>
      <c r="M72" s="26">
        <f t="shared" si="6"/>
        <v>5420167.66</v>
      </c>
      <c r="N72" s="27">
        <f t="shared" si="7"/>
        <v>99.99829639168601</v>
      </c>
      <c r="O72" s="37" t="e">
        <f>+#REF!-N72</f>
        <v>#REF!</v>
      </c>
      <c r="P72" s="35">
        <f t="shared" si="8"/>
        <v>92.33999999985099</v>
      </c>
      <c r="Q72" s="38">
        <f aca="true" t="shared" si="13" ref="Q72:Q135">+P72*100/C72</f>
        <v>0.0017036083139895686</v>
      </c>
    </row>
    <row r="73" spans="1:17" s="1" customFormat="1" ht="23.25" customHeight="1">
      <c r="A73" s="32">
        <v>65</v>
      </c>
      <c r="B73" s="33" t="s">
        <v>92</v>
      </c>
      <c r="C73" s="34">
        <v>9605456</v>
      </c>
      <c r="D73" s="35">
        <v>9605282.68</v>
      </c>
      <c r="E73" s="27">
        <f t="shared" si="9"/>
        <v>99.99819560882898</v>
      </c>
      <c r="F73" s="28" t="e">
        <f>+#REF!-E73</f>
        <v>#REF!</v>
      </c>
      <c r="G73" s="25">
        <f aca="true" t="shared" si="14" ref="G73:G136">+C73-D73</f>
        <v>173.32000000029802</v>
      </c>
      <c r="H73" s="31">
        <f t="shared" si="10"/>
        <v>0.0018043911710209075</v>
      </c>
      <c r="I73" s="35"/>
      <c r="J73" s="27">
        <f t="shared" si="11"/>
        <v>0</v>
      </c>
      <c r="K73" s="35"/>
      <c r="L73" s="27">
        <f t="shared" si="12"/>
        <v>0</v>
      </c>
      <c r="M73" s="26">
        <f aca="true" t="shared" si="15" ref="M73:M136">SUM(D73+I73)</f>
        <v>9605282.68</v>
      </c>
      <c r="N73" s="27">
        <f aca="true" t="shared" si="16" ref="N73:N136">SUM(M73*100/C73)</f>
        <v>99.99819560882898</v>
      </c>
      <c r="O73" s="37" t="e">
        <f>+#REF!-N73</f>
        <v>#REF!</v>
      </c>
      <c r="P73" s="35">
        <f aca="true" t="shared" si="17" ref="P73:P136">SUM(C73-D73-I73-K73)</f>
        <v>173.32000000029802</v>
      </c>
      <c r="Q73" s="38">
        <f t="shared" si="13"/>
        <v>0.0018043911710209075</v>
      </c>
    </row>
    <row r="74" spans="1:17" s="1" customFormat="1" ht="23.25" customHeight="1">
      <c r="A74" s="32">
        <v>66</v>
      </c>
      <c r="B74" s="33" t="s">
        <v>93</v>
      </c>
      <c r="C74" s="34">
        <v>4266613</v>
      </c>
      <c r="D74" s="35">
        <v>4266527.55</v>
      </c>
      <c r="E74" s="27">
        <f t="shared" si="9"/>
        <v>99.99799724043405</v>
      </c>
      <c r="F74" s="28" t="e">
        <f>+#REF!-E74</f>
        <v>#REF!</v>
      </c>
      <c r="G74" s="25">
        <f t="shared" si="14"/>
        <v>85.45000000018626</v>
      </c>
      <c r="H74" s="31">
        <f t="shared" si="10"/>
        <v>0.002002759565964531</v>
      </c>
      <c r="I74" s="35"/>
      <c r="J74" s="27">
        <f t="shared" si="11"/>
        <v>0</v>
      </c>
      <c r="K74" s="35"/>
      <c r="L74" s="27">
        <f t="shared" si="12"/>
        <v>0</v>
      </c>
      <c r="M74" s="26">
        <f t="shared" si="15"/>
        <v>4266527.55</v>
      </c>
      <c r="N74" s="27">
        <f t="shared" si="16"/>
        <v>99.99799724043405</v>
      </c>
      <c r="O74" s="37" t="e">
        <f>+#REF!-N74</f>
        <v>#REF!</v>
      </c>
      <c r="P74" s="35">
        <f t="shared" si="17"/>
        <v>85.45000000018626</v>
      </c>
      <c r="Q74" s="38">
        <f t="shared" si="13"/>
        <v>0.002002759565964531</v>
      </c>
    </row>
    <row r="75" spans="1:17" s="1" customFormat="1" ht="23.25" customHeight="1">
      <c r="A75" s="32">
        <v>67</v>
      </c>
      <c r="B75" s="33" t="s">
        <v>94</v>
      </c>
      <c r="C75" s="34">
        <v>7985194</v>
      </c>
      <c r="D75" s="35">
        <v>7985028.98</v>
      </c>
      <c r="E75" s="27">
        <f t="shared" si="9"/>
        <v>99.99793342528685</v>
      </c>
      <c r="F75" s="28" t="e">
        <f>+#REF!-E75</f>
        <v>#REF!</v>
      </c>
      <c r="G75" s="25">
        <f t="shared" si="14"/>
        <v>165.01999999955297</v>
      </c>
      <c r="H75" s="31">
        <f t="shared" si="10"/>
        <v>0.002066574713144765</v>
      </c>
      <c r="I75" s="35"/>
      <c r="J75" s="27">
        <f t="shared" si="11"/>
        <v>0</v>
      </c>
      <c r="K75" s="35"/>
      <c r="L75" s="27">
        <f t="shared" si="12"/>
        <v>0</v>
      </c>
      <c r="M75" s="26">
        <f t="shared" si="15"/>
        <v>7985028.98</v>
      </c>
      <c r="N75" s="27">
        <f t="shared" si="16"/>
        <v>99.99793342528685</v>
      </c>
      <c r="O75" s="37" t="e">
        <f>+#REF!-N75</f>
        <v>#REF!</v>
      </c>
      <c r="P75" s="35">
        <f t="shared" si="17"/>
        <v>165.01999999955297</v>
      </c>
      <c r="Q75" s="38">
        <f t="shared" si="13"/>
        <v>0.002066574713144765</v>
      </c>
    </row>
    <row r="76" spans="1:17" s="1" customFormat="1" ht="23.25" customHeight="1">
      <c r="A76" s="32">
        <v>68</v>
      </c>
      <c r="B76" s="33" t="s">
        <v>95</v>
      </c>
      <c r="C76" s="34">
        <v>1338463</v>
      </c>
      <c r="D76" s="35">
        <v>1338431.16</v>
      </c>
      <c r="E76" s="27">
        <f t="shared" si="9"/>
        <v>99.99762115202287</v>
      </c>
      <c r="F76" s="28" t="e">
        <f>+#REF!-E76</f>
        <v>#REF!</v>
      </c>
      <c r="G76" s="25">
        <f t="shared" si="14"/>
        <v>31.84000000008382</v>
      </c>
      <c r="H76" s="31">
        <f t="shared" si="10"/>
        <v>0.0023788479771262873</v>
      </c>
      <c r="I76" s="35"/>
      <c r="J76" s="27">
        <f t="shared" si="11"/>
        <v>0</v>
      </c>
      <c r="K76" s="35"/>
      <c r="L76" s="27">
        <f t="shared" si="12"/>
        <v>0</v>
      </c>
      <c r="M76" s="26">
        <f t="shared" si="15"/>
        <v>1338431.16</v>
      </c>
      <c r="N76" s="27">
        <f t="shared" si="16"/>
        <v>99.99762115202287</v>
      </c>
      <c r="O76" s="37" t="e">
        <f>+#REF!-N76</f>
        <v>#REF!</v>
      </c>
      <c r="P76" s="35">
        <f t="shared" si="17"/>
        <v>31.84000000008382</v>
      </c>
      <c r="Q76" s="38">
        <f t="shared" si="13"/>
        <v>0.0023788479771262873</v>
      </c>
    </row>
    <row r="77" spans="1:17" s="1" customFormat="1" ht="23.25" customHeight="1">
      <c r="A77" s="32">
        <v>69</v>
      </c>
      <c r="B77" s="33" t="s">
        <v>96</v>
      </c>
      <c r="C77" s="34">
        <v>7988565</v>
      </c>
      <c r="D77" s="35">
        <v>7988372.08</v>
      </c>
      <c r="E77" s="27">
        <f t="shared" si="9"/>
        <v>99.99758504812817</v>
      </c>
      <c r="F77" s="28" t="e">
        <f>+#REF!-E77</f>
        <v>#REF!</v>
      </c>
      <c r="G77" s="25">
        <f t="shared" si="14"/>
        <v>192.9199999999255</v>
      </c>
      <c r="H77" s="31">
        <f t="shared" si="10"/>
        <v>0.002414951871830867</v>
      </c>
      <c r="I77" s="35"/>
      <c r="J77" s="27">
        <f t="shared" si="11"/>
        <v>0</v>
      </c>
      <c r="K77" s="35"/>
      <c r="L77" s="27">
        <f t="shared" si="12"/>
        <v>0</v>
      </c>
      <c r="M77" s="26">
        <f t="shared" si="15"/>
        <v>7988372.08</v>
      </c>
      <c r="N77" s="27">
        <f t="shared" si="16"/>
        <v>99.99758504812817</v>
      </c>
      <c r="O77" s="37" t="e">
        <f>+#REF!-N77</f>
        <v>#REF!</v>
      </c>
      <c r="P77" s="35">
        <f t="shared" si="17"/>
        <v>192.9199999999255</v>
      </c>
      <c r="Q77" s="38">
        <f t="shared" si="13"/>
        <v>0.002414951871830867</v>
      </c>
    </row>
    <row r="78" spans="1:17" s="1" customFormat="1" ht="23.25" customHeight="1">
      <c r="A78" s="32">
        <v>70</v>
      </c>
      <c r="B78" s="33" t="s">
        <v>97</v>
      </c>
      <c r="C78" s="34">
        <v>7674925</v>
      </c>
      <c r="D78" s="35">
        <v>7674729.09</v>
      </c>
      <c r="E78" s="27">
        <f t="shared" si="9"/>
        <v>99.99744740176614</v>
      </c>
      <c r="F78" s="28" t="e">
        <f>+#REF!-E78</f>
        <v>#REF!</v>
      </c>
      <c r="G78" s="25">
        <f t="shared" si="14"/>
        <v>195.910000000149</v>
      </c>
      <c r="H78" s="31">
        <f t="shared" si="10"/>
        <v>0.0025525982338609043</v>
      </c>
      <c r="I78" s="35"/>
      <c r="J78" s="27">
        <f t="shared" si="11"/>
        <v>0</v>
      </c>
      <c r="K78" s="35"/>
      <c r="L78" s="27">
        <f t="shared" si="12"/>
        <v>0</v>
      </c>
      <c r="M78" s="26">
        <f t="shared" si="15"/>
        <v>7674729.09</v>
      </c>
      <c r="N78" s="27">
        <f t="shared" si="16"/>
        <v>99.99744740176614</v>
      </c>
      <c r="O78" s="37" t="e">
        <f>+#REF!-N78</f>
        <v>#REF!</v>
      </c>
      <c r="P78" s="35">
        <f t="shared" si="17"/>
        <v>195.910000000149</v>
      </c>
      <c r="Q78" s="38">
        <f t="shared" si="13"/>
        <v>0.0025525982338609043</v>
      </c>
    </row>
    <row r="79" spans="1:17" s="1" customFormat="1" ht="23.25" customHeight="1">
      <c r="A79" s="32">
        <v>71</v>
      </c>
      <c r="B79" s="33" t="s">
        <v>98</v>
      </c>
      <c r="C79" s="34">
        <v>11459443</v>
      </c>
      <c r="D79" s="35">
        <v>11459142.27</v>
      </c>
      <c r="E79" s="27">
        <f t="shared" si="9"/>
        <v>99.99737570141934</v>
      </c>
      <c r="F79" s="28" t="e">
        <f>+#REF!-E79</f>
        <v>#REF!</v>
      </c>
      <c r="G79" s="25">
        <f t="shared" si="14"/>
        <v>300.73000000044703</v>
      </c>
      <c r="H79" s="31">
        <f t="shared" si="10"/>
        <v>0.0026242985806591737</v>
      </c>
      <c r="I79" s="35"/>
      <c r="J79" s="27">
        <f t="shared" si="11"/>
        <v>0</v>
      </c>
      <c r="K79" s="35"/>
      <c r="L79" s="27">
        <f t="shared" si="12"/>
        <v>0</v>
      </c>
      <c r="M79" s="26">
        <f t="shared" si="15"/>
        <v>11459142.27</v>
      </c>
      <c r="N79" s="27">
        <f t="shared" si="16"/>
        <v>99.99737570141934</v>
      </c>
      <c r="O79" s="37" t="e">
        <f>+#REF!-N79</f>
        <v>#REF!</v>
      </c>
      <c r="P79" s="35">
        <f t="shared" si="17"/>
        <v>300.73000000044703</v>
      </c>
      <c r="Q79" s="38">
        <f t="shared" si="13"/>
        <v>0.0026242985806591737</v>
      </c>
    </row>
    <row r="80" spans="1:17" s="1" customFormat="1" ht="23.25" customHeight="1">
      <c r="A80" s="32">
        <v>72</v>
      </c>
      <c r="B80" s="33" t="s">
        <v>99</v>
      </c>
      <c r="C80" s="34">
        <v>2810596</v>
      </c>
      <c r="D80" s="35">
        <v>2810519.06</v>
      </c>
      <c r="E80" s="27">
        <f t="shared" si="9"/>
        <v>99.99726250233047</v>
      </c>
      <c r="F80" s="28" t="e">
        <f>+#REF!-E80</f>
        <v>#REF!</v>
      </c>
      <c r="G80" s="25">
        <f t="shared" si="14"/>
        <v>76.93999999994412</v>
      </c>
      <c r="H80" s="31">
        <f t="shared" si="10"/>
        <v>0.0027374976695314487</v>
      </c>
      <c r="I80" s="35"/>
      <c r="J80" s="27">
        <f t="shared" si="11"/>
        <v>0</v>
      </c>
      <c r="K80" s="35"/>
      <c r="L80" s="27">
        <f t="shared" si="12"/>
        <v>0</v>
      </c>
      <c r="M80" s="26">
        <f t="shared" si="15"/>
        <v>2810519.06</v>
      </c>
      <c r="N80" s="27">
        <f t="shared" si="16"/>
        <v>99.99726250233047</v>
      </c>
      <c r="O80" s="37" t="e">
        <f>+#REF!-N80</f>
        <v>#REF!</v>
      </c>
      <c r="P80" s="35">
        <f t="shared" si="17"/>
        <v>76.93999999994412</v>
      </c>
      <c r="Q80" s="38">
        <f t="shared" si="13"/>
        <v>0.0027374976695314487</v>
      </c>
    </row>
    <row r="81" spans="1:17" s="1" customFormat="1" ht="23.25" customHeight="1">
      <c r="A81" s="32">
        <v>73</v>
      </c>
      <c r="B81" s="33" t="s">
        <v>100</v>
      </c>
      <c r="C81" s="34">
        <v>15916110</v>
      </c>
      <c r="D81" s="35">
        <v>15915659.04</v>
      </c>
      <c r="E81" s="27">
        <f t="shared" si="9"/>
        <v>99.99716664436222</v>
      </c>
      <c r="F81" s="28" t="e">
        <f>+#REF!-E81</f>
        <v>#REF!</v>
      </c>
      <c r="G81" s="25">
        <f t="shared" si="14"/>
        <v>450.96000000089407</v>
      </c>
      <c r="H81" s="31">
        <f t="shared" si="10"/>
        <v>0.002833355637783944</v>
      </c>
      <c r="I81" s="35"/>
      <c r="J81" s="27">
        <f t="shared" si="11"/>
        <v>0</v>
      </c>
      <c r="K81" s="35"/>
      <c r="L81" s="27">
        <f t="shared" si="12"/>
        <v>0</v>
      </c>
      <c r="M81" s="26">
        <f t="shared" si="15"/>
        <v>15915659.04</v>
      </c>
      <c r="N81" s="27">
        <f t="shared" si="16"/>
        <v>99.99716664436222</v>
      </c>
      <c r="O81" s="37" t="e">
        <f>+#REF!-N81</f>
        <v>#REF!</v>
      </c>
      <c r="P81" s="35">
        <f t="shared" si="17"/>
        <v>450.96000000089407</v>
      </c>
      <c r="Q81" s="38">
        <f t="shared" si="13"/>
        <v>0.002833355637783944</v>
      </c>
    </row>
    <row r="82" spans="1:17" s="1" customFormat="1" ht="23.25" customHeight="1">
      <c r="A82" s="32">
        <v>74</v>
      </c>
      <c r="B82" s="33" t="s">
        <v>101</v>
      </c>
      <c r="C82" s="34">
        <v>5514491</v>
      </c>
      <c r="D82" s="35">
        <v>5514334.4</v>
      </c>
      <c r="E82" s="27">
        <f t="shared" si="9"/>
        <v>99.99716020934662</v>
      </c>
      <c r="F82" s="28" t="e">
        <f>+#REF!-E82</f>
        <v>#REF!</v>
      </c>
      <c r="G82" s="25">
        <f t="shared" si="14"/>
        <v>156.59999999962747</v>
      </c>
      <c r="H82" s="31">
        <f t="shared" si="10"/>
        <v>0.002839790653382651</v>
      </c>
      <c r="I82" s="35"/>
      <c r="J82" s="27">
        <f t="shared" si="11"/>
        <v>0</v>
      </c>
      <c r="K82" s="35"/>
      <c r="L82" s="27">
        <f t="shared" si="12"/>
        <v>0</v>
      </c>
      <c r="M82" s="26">
        <f t="shared" si="15"/>
        <v>5514334.4</v>
      </c>
      <c r="N82" s="27">
        <f t="shared" si="16"/>
        <v>99.99716020934662</v>
      </c>
      <c r="O82" s="37" t="e">
        <f>+#REF!-N82</f>
        <v>#REF!</v>
      </c>
      <c r="P82" s="35">
        <f t="shared" si="17"/>
        <v>156.59999999962747</v>
      </c>
      <c r="Q82" s="38">
        <f t="shared" si="13"/>
        <v>0.002839790653382651</v>
      </c>
    </row>
    <row r="83" spans="1:17" s="1" customFormat="1" ht="23.25" customHeight="1">
      <c r="A83" s="32">
        <v>75</v>
      </c>
      <c r="B83" s="33" t="s">
        <v>102</v>
      </c>
      <c r="C83" s="34">
        <v>8417797</v>
      </c>
      <c r="D83" s="35">
        <v>8417543.55</v>
      </c>
      <c r="E83" s="27">
        <f t="shared" si="9"/>
        <v>99.99698911722392</v>
      </c>
      <c r="F83" s="28" t="e">
        <f>+#REF!-E83</f>
        <v>#REF!</v>
      </c>
      <c r="G83" s="25">
        <f t="shared" si="14"/>
        <v>253.44999999925494</v>
      </c>
      <c r="H83" s="31">
        <f t="shared" si="10"/>
        <v>0.0030108827760904062</v>
      </c>
      <c r="I83" s="35"/>
      <c r="J83" s="27">
        <f t="shared" si="11"/>
        <v>0</v>
      </c>
      <c r="K83" s="35"/>
      <c r="L83" s="27">
        <f t="shared" si="12"/>
        <v>0</v>
      </c>
      <c r="M83" s="26">
        <f t="shared" si="15"/>
        <v>8417543.55</v>
      </c>
      <c r="N83" s="27">
        <f t="shared" si="16"/>
        <v>99.99698911722392</v>
      </c>
      <c r="O83" s="37" t="e">
        <f>+#REF!-N83</f>
        <v>#REF!</v>
      </c>
      <c r="P83" s="35">
        <f t="shared" si="17"/>
        <v>253.44999999925494</v>
      </c>
      <c r="Q83" s="38">
        <f t="shared" si="13"/>
        <v>0.0030108827760904062</v>
      </c>
    </row>
    <row r="84" spans="1:17" s="1" customFormat="1" ht="23.25" customHeight="1">
      <c r="A84" s="32">
        <v>76</v>
      </c>
      <c r="B84" s="33" t="s">
        <v>103</v>
      </c>
      <c r="C84" s="34">
        <v>4420580</v>
      </c>
      <c r="D84" s="35">
        <v>4420424.54</v>
      </c>
      <c r="E84" s="27">
        <f t="shared" si="9"/>
        <v>99.99648326690163</v>
      </c>
      <c r="F84" s="28" t="e">
        <f>+#REF!-E84</f>
        <v>#REF!</v>
      </c>
      <c r="G84" s="25">
        <f t="shared" si="14"/>
        <v>155.45999999996275</v>
      </c>
      <c r="H84" s="31">
        <f t="shared" si="10"/>
        <v>0.003516733098370864</v>
      </c>
      <c r="I84" s="35"/>
      <c r="J84" s="27">
        <f t="shared" si="11"/>
        <v>0</v>
      </c>
      <c r="K84" s="35"/>
      <c r="L84" s="27">
        <f t="shared" si="12"/>
        <v>0</v>
      </c>
      <c r="M84" s="26">
        <f t="shared" si="15"/>
        <v>4420424.54</v>
      </c>
      <c r="N84" s="27">
        <f t="shared" si="16"/>
        <v>99.99648326690163</v>
      </c>
      <c r="O84" s="37" t="e">
        <f>+#REF!-N84</f>
        <v>#REF!</v>
      </c>
      <c r="P84" s="35">
        <f t="shared" si="17"/>
        <v>155.45999999996275</v>
      </c>
      <c r="Q84" s="38">
        <f t="shared" si="13"/>
        <v>0.003516733098370864</v>
      </c>
    </row>
    <row r="85" spans="1:17" s="1" customFormat="1" ht="23.25" customHeight="1">
      <c r="A85" s="32">
        <v>77</v>
      </c>
      <c r="B85" s="33" t="s">
        <v>104</v>
      </c>
      <c r="C85" s="34">
        <v>11384176</v>
      </c>
      <c r="D85" s="35">
        <v>11383760.31</v>
      </c>
      <c r="E85" s="27">
        <f t="shared" si="9"/>
        <v>99.99634852799184</v>
      </c>
      <c r="F85" s="28" t="e">
        <f>+#REF!-E85</f>
        <v>#REF!</v>
      </c>
      <c r="G85" s="25">
        <f t="shared" si="14"/>
        <v>415.68999999947846</v>
      </c>
      <c r="H85" s="31">
        <f t="shared" si="10"/>
        <v>0.0036514720081583284</v>
      </c>
      <c r="I85" s="35"/>
      <c r="J85" s="27">
        <f t="shared" si="11"/>
        <v>0</v>
      </c>
      <c r="K85" s="35"/>
      <c r="L85" s="27">
        <f t="shared" si="12"/>
        <v>0</v>
      </c>
      <c r="M85" s="26">
        <f t="shared" si="15"/>
        <v>11383760.31</v>
      </c>
      <c r="N85" s="27">
        <f t="shared" si="16"/>
        <v>99.99634852799184</v>
      </c>
      <c r="O85" s="37" t="e">
        <f>+#REF!-N85</f>
        <v>#REF!</v>
      </c>
      <c r="P85" s="35">
        <f t="shared" si="17"/>
        <v>415.68999999947846</v>
      </c>
      <c r="Q85" s="38">
        <f t="shared" si="13"/>
        <v>0.0036514720081583284</v>
      </c>
    </row>
    <row r="86" spans="1:17" s="1" customFormat="1" ht="23.25" customHeight="1">
      <c r="A86" s="32">
        <v>78</v>
      </c>
      <c r="B86" s="33" t="s">
        <v>105</v>
      </c>
      <c r="C86" s="34">
        <v>5479030</v>
      </c>
      <c r="D86" s="35">
        <v>5478828.95</v>
      </c>
      <c r="E86" s="27">
        <f t="shared" si="9"/>
        <v>99.99633055486099</v>
      </c>
      <c r="F86" s="28" t="e">
        <f>+#REF!-E86</f>
        <v>#REF!</v>
      </c>
      <c r="G86" s="25">
        <f t="shared" si="14"/>
        <v>201.04999999981374</v>
      </c>
      <c r="H86" s="31">
        <f t="shared" si="10"/>
        <v>0.0036694451390084327</v>
      </c>
      <c r="I86" s="35"/>
      <c r="J86" s="27">
        <f t="shared" si="11"/>
        <v>0</v>
      </c>
      <c r="K86" s="35"/>
      <c r="L86" s="27">
        <f t="shared" si="12"/>
        <v>0</v>
      </c>
      <c r="M86" s="26">
        <f t="shared" si="15"/>
        <v>5478828.95</v>
      </c>
      <c r="N86" s="27">
        <f t="shared" si="16"/>
        <v>99.99633055486099</v>
      </c>
      <c r="O86" s="37" t="e">
        <f>+#REF!-N86</f>
        <v>#REF!</v>
      </c>
      <c r="P86" s="35">
        <f t="shared" si="17"/>
        <v>201.04999999981374</v>
      </c>
      <c r="Q86" s="38">
        <f t="shared" si="13"/>
        <v>0.0036694451390084327</v>
      </c>
    </row>
    <row r="87" spans="1:17" s="1" customFormat="1" ht="23.25" customHeight="1">
      <c r="A87" s="32">
        <v>79</v>
      </c>
      <c r="B87" s="33" t="s">
        <v>106</v>
      </c>
      <c r="C87" s="34">
        <v>3779396</v>
      </c>
      <c r="D87" s="35">
        <v>3779255.93</v>
      </c>
      <c r="E87" s="27">
        <f t="shared" si="9"/>
        <v>99.99629385224517</v>
      </c>
      <c r="F87" s="28" t="e">
        <f>+#REF!-E87</f>
        <v>#REF!</v>
      </c>
      <c r="G87" s="25">
        <f t="shared" si="14"/>
        <v>140.06999999983236</v>
      </c>
      <c r="H87" s="31">
        <f t="shared" si="10"/>
        <v>0.003706147754821997</v>
      </c>
      <c r="I87" s="35"/>
      <c r="J87" s="27">
        <f t="shared" si="11"/>
        <v>0</v>
      </c>
      <c r="K87" s="35"/>
      <c r="L87" s="27">
        <f t="shared" si="12"/>
        <v>0</v>
      </c>
      <c r="M87" s="26">
        <f t="shared" si="15"/>
        <v>3779255.93</v>
      </c>
      <c r="N87" s="27">
        <f t="shared" si="16"/>
        <v>99.99629385224517</v>
      </c>
      <c r="O87" s="37" t="e">
        <f>+#REF!-N87</f>
        <v>#REF!</v>
      </c>
      <c r="P87" s="35">
        <f t="shared" si="17"/>
        <v>140.06999999983236</v>
      </c>
      <c r="Q87" s="38">
        <f t="shared" si="13"/>
        <v>0.003706147754821997</v>
      </c>
    </row>
    <row r="88" spans="1:17" s="1" customFormat="1" ht="23.25" customHeight="1">
      <c r="A88" s="32">
        <v>80</v>
      </c>
      <c r="B88" s="33" t="s">
        <v>107</v>
      </c>
      <c r="C88" s="34">
        <v>5714434</v>
      </c>
      <c r="D88" s="35">
        <v>5714220.81</v>
      </c>
      <c r="E88" s="27">
        <f t="shared" si="9"/>
        <v>99.9962692718124</v>
      </c>
      <c r="F88" s="28" t="e">
        <f>+#REF!-E88</f>
        <v>#REF!</v>
      </c>
      <c r="G88" s="25">
        <f t="shared" si="14"/>
        <v>213.19000000040978</v>
      </c>
      <c r="H88" s="31">
        <f t="shared" si="10"/>
        <v>0.0037307281876107026</v>
      </c>
      <c r="I88" s="35"/>
      <c r="J88" s="27">
        <f t="shared" si="11"/>
        <v>0</v>
      </c>
      <c r="K88" s="35"/>
      <c r="L88" s="27">
        <f t="shared" si="12"/>
        <v>0</v>
      </c>
      <c r="M88" s="26">
        <f t="shared" si="15"/>
        <v>5714220.81</v>
      </c>
      <c r="N88" s="27">
        <f t="shared" si="16"/>
        <v>99.9962692718124</v>
      </c>
      <c r="O88" s="37" t="e">
        <f>+#REF!-N88</f>
        <v>#REF!</v>
      </c>
      <c r="P88" s="35">
        <f t="shared" si="17"/>
        <v>213.19000000040978</v>
      </c>
      <c r="Q88" s="38">
        <f t="shared" si="13"/>
        <v>0.0037307281876107026</v>
      </c>
    </row>
    <row r="89" spans="1:17" s="1" customFormat="1" ht="23.25" customHeight="1">
      <c r="A89" s="32">
        <v>81</v>
      </c>
      <c r="B89" s="33" t="s">
        <v>108</v>
      </c>
      <c r="C89" s="34">
        <v>11943748</v>
      </c>
      <c r="D89" s="35">
        <v>11943301.55</v>
      </c>
      <c r="E89" s="27">
        <f t="shared" si="9"/>
        <v>99.99626206112185</v>
      </c>
      <c r="F89" s="28" t="e">
        <f>+#REF!-E89</f>
        <v>#REF!</v>
      </c>
      <c r="G89" s="25">
        <f t="shared" si="14"/>
        <v>446.44999999925494</v>
      </c>
      <c r="H89" s="31">
        <f t="shared" si="10"/>
        <v>0.0037379388781415596</v>
      </c>
      <c r="I89" s="35"/>
      <c r="J89" s="27">
        <f t="shared" si="11"/>
        <v>0</v>
      </c>
      <c r="K89" s="35"/>
      <c r="L89" s="27">
        <f t="shared" si="12"/>
        <v>0</v>
      </c>
      <c r="M89" s="26">
        <f t="shared" si="15"/>
        <v>11943301.55</v>
      </c>
      <c r="N89" s="27">
        <f t="shared" si="16"/>
        <v>99.99626206112185</v>
      </c>
      <c r="O89" s="37" t="e">
        <f>+#REF!-N89</f>
        <v>#REF!</v>
      </c>
      <c r="P89" s="35">
        <f t="shared" si="17"/>
        <v>446.44999999925494</v>
      </c>
      <c r="Q89" s="38">
        <f t="shared" si="13"/>
        <v>0.0037379388781415596</v>
      </c>
    </row>
    <row r="90" spans="1:17" s="1" customFormat="1" ht="23.25" customHeight="1">
      <c r="A90" s="32">
        <v>82</v>
      </c>
      <c r="B90" s="33" t="s">
        <v>109</v>
      </c>
      <c r="C90" s="34">
        <v>17733832</v>
      </c>
      <c r="D90" s="35">
        <v>17733058.17</v>
      </c>
      <c r="E90" s="27">
        <f t="shared" si="9"/>
        <v>99.99563641969769</v>
      </c>
      <c r="F90" s="28" t="e">
        <f>+#REF!-E90</f>
        <v>#REF!</v>
      </c>
      <c r="G90" s="25">
        <f t="shared" si="14"/>
        <v>773.8299999982119</v>
      </c>
      <c r="H90" s="31">
        <f t="shared" si="10"/>
        <v>0.004363580302318257</v>
      </c>
      <c r="I90" s="35"/>
      <c r="J90" s="27">
        <f t="shared" si="11"/>
        <v>0</v>
      </c>
      <c r="K90" s="35"/>
      <c r="L90" s="27">
        <f t="shared" si="12"/>
        <v>0</v>
      </c>
      <c r="M90" s="26">
        <f t="shared" si="15"/>
        <v>17733058.17</v>
      </c>
      <c r="N90" s="27">
        <f t="shared" si="16"/>
        <v>99.99563641969769</v>
      </c>
      <c r="O90" s="37" t="e">
        <f>+#REF!-N90</f>
        <v>#REF!</v>
      </c>
      <c r="P90" s="35">
        <f t="shared" si="17"/>
        <v>773.8299999982119</v>
      </c>
      <c r="Q90" s="38">
        <f t="shared" si="13"/>
        <v>0.004363580302318257</v>
      </c>
    </row>
    <row r="91" spans="1:17" s="1" customFormat="1" ht="23.25" customHeight="1">
      <c r="A91" s="32">
        <v>83</v>
      </c>
      <c r="B91" s="33" t="s">
        <v>110</v>
      </c>
      <c r="C91" s="34">
        <v>2354004</v>
      </c>
      <c r="D91" s="35">
        <v>2353896.28</v>
      </c>
      <c r="E91" s="27">
        <f t="shared" si="9"/>
        <v>99.9954239669941</v>
      </c>
      <c r="F91" s="28" t="e">
        <f>+#REF!-E91</f>
        <v>#REF!</v>
      </c>
      <c r="G91" s="25">
        <f t="shared" si="14"/>
        <v>107.72000000020489</v>
      </c>
      <c r="H91" s="31">
        <f t="shared" si="10"/>
        <v>0.004576033005899943</v>
      </c>
      <c r="I91" s="35"/>
      <c r="J91" s="27">
        <f t="shared" si="11"/>
        <v>0</v>
      </c>
      <c r="K91" s="35"/>
      <c r="L91" s="27">
        <f t="shared" si="12"/>
        <v>0</v>
      </c>
      <c r="M91" s="26">
        <f t="shared" si="15"/>
        <v>2353896.28</v>
      </c>
      <c r="N91" s="27">
        <f t="shared" si="16"/>
        <v>99.9954239669941</v>
      </c>
      <c r="O91" s="37" t="e">
        <f>+#REF!-N91</f>
        <v>#REF!</v>
      </c>
      <c r="P91" s="35">
        <f t="shared" si="17"/>
        <v>107.72000000020489</v>
      </c>
      <c r="Q91" s="38">
        <f t="shared" si="13"/>
        <v>0.004576033005899943</v>
      </c>
    </row>
    <row r="92" spans="1:17" s="1" customFormat="1" ht="23.25" customHeight="1">
      <c r="A92" s="32">
        <v>84</v>
      </c>
      <c r="B92" s="33" t="s">
        <v>111</v>
      </c>
      <c r="C92" s="34">
        <v>12269074</v>
      </c>
      <c r="D92" s="35">
        <v>12268509.24</v>
      </c>
      <c r="E92" s="27">
        <f t="shared" si="9"/>
        <v>99.99539688162285</v>
      </c>
      <c r="F92" s="28" t="e">
        <f>+#REF!-E92</f>
        <v>#REF!</v>
      </c>
      <c r="G92" s="25">
        <f t="shared" si="14"/>
        <v>564.7599999997765</v>
      </c>
      <c r="H92" s="31">
        <f t="shared" si="10"/>
        <v>0.004603118377147097</v>
      </c>
      <c r="I92" s="35"/>
      <c r="J92" s="27">
        <f t="shared" si="11"/>
        <v>0</v>
      </c>
      <c r="K92" s="35"/>
      <c r="L92" s="27">
        <f t="shared" si="12"/>
        <v>0</v>
      </c>
      <c r="M92" s="26">
        <f t="shared" si="15"/>
        <v>12268509.24</v>
      </c>
      <c r="N92" s="27">
        <f t="shared" si="16"/>
        <v>99.99539688162285</v>
      </c>
      <c r="O92" s="37" t="e">
        <f>+#REF!-N92</f>
        <v>#REF!</v>
      </c>
      <c r="P92" s="35">
        <f t="shared" si="17"/>
        <v>564.7599999997765</v>
      </c>
      <c r="Q92" s="38">
        <f t="shared" si="13"/>
        <v>0.004603118377147097</v>
      </c>
    </row>
    <row r="93" spans="1:17" s="1" customFormat="1" ht="23.25" customHeight="1">
      <c r="A93" s="32">
        <v>85</v>
      </c>
      <c r="B93" s="33" t="s">
        <v>112</v>
      </c>
      <c r="C93" s="34">
        <v>13666773</v>
      </c>
      <c r="D93" s="35">
        <v>13666137.08</v>
      </c>
      <c r="E93" s="27">
        <f t="shared" si="9"/>
        <v>99.99534696303216</v>
      </c>
      <c r="F93" s="28" t="e">
        <f>+#REF!-E93</f>
        <v>#REF!</v>
      </c>
      <c r="G93" s="25">
        <f t="shared" si="14"/>
        <v>635.9199999999255</v>
      </c>
      <c r="H93" s="31">
        <f t="shared" si="10"/>
        <v>0.0046530369678337785</v>
      </c>
      <c r="I93" s="35"/>
      <c r="J93" s="27">
        <f t="shared" si="11"/>
        <v>0</v>
      </c>
      <c r="K93" s="35"/>
      <c r="L93" s="27">
        <f t="shared" si="12"/>
        <v>0</v>
      </c>
      <c r="M93" s="26">
        <f t="shared" si="15"/>
        <v>13666137.08</v>
      </c>
      <c r="N93" s="27">
        <f t="shared" si="16"/>
        <v>99.99534696303216</v>
      </c>
      <c r="O93" s="37" t="e">
        <f>+#REF!-N93</f>
        <v>#REF!</v>
      </c>
      <c r="P93" s="35">
        <f t="shared" si="17"/>
        <v>635.9199999999255</v>
      </c>
      <c r="Q93" s="38">
        <f t="shared" si="13"/>
        <v>0.0046530369678337785</v>
      </c>
    </row>
    <row r="94" spans="1:17" s="1" customFormat="1" ht="23.25" customHeight="1">
      <c r="A94" s="32">
        <v>86</v>
      </c>
      <c r="B94" s="33" t="s">
        <v>113</v>
      </c>
      <c r="C94" s="34">
        <v>5511319</v>
      </c>
      <c r="D94" s="35">
        <v>5511060.32</v>
      </c>
      <c r="E94" s="27">
        <f t="shared" si="9"/>
        <v>99.99530638672884</v>
      </c>
      <c r="F94" s="28" t="e">
        <f>+#REF!-E94</f>
        <v>#REF!</v>
      </c>
      <c r="G94" s="25">
        <f t="shared" si="14"/>
        <v>258.679999999702</v>
      </c>
      <c r="H94" s="31">
        <f t="shared" si="10"/>
        <v>0.004693613271155271</v>
      </c>
      <c r="I94" s="35"/>
      <c r="J94" s="27">
        <f t="shared" si="11"/>
        <v>0</v>
      </c>
      <c r="K94" s="35"/>
      <c r="L94" s="27">
        <f t="shared" si="12"/>
        <v>0</v>
      </c>
      <c r="M94" s="26">
        <f t="shared" si="15"/>
        <v>5511060.32</v>
      </c>
      <c r="N94" s="27">
        <f t="shared" si="16"/>
        <v>99.99530638672884</v>
      </c>
      <c r="O94" s="37" t="e">
        <f>+#REF!-N94</f>
        <v>#REF!</v>
      </c>
      <c r="P94" s="35">
        <f t="shared" si="17"/>
        <v>258.679999999702</v>
      </c>
      <c r="Q94" s="38">
        <f t="shared" si="13"/>
        <v>0.004693613271155271</v>
      </c>
    </row>
    <row r="95" spans="1:17" s="1" customFormat="1" ht="23.25" customHeight="1">
      <c r="A95" s="32">
        <v>87</v>
      </c>
      <c r="B95" s="33" t="s">
        <v>114</v>
      </c>
      <c r="C95" s="34">
        <v>2371531</v>
      </c>
      <c r="D95" s="35">
        <v>2371414.25</v>
      </c>
      <c r="E95" s="27">
        <f t="shared" si="9"/>
        <v>99.99507701986607</v>
      </c>
      <c r="F95" s="28" t="e">
        <f>+#REF!-E95</f>
        <v>#REF!</v>
      </c>
      <c r="G95" s="25">
        <f t="shared" si="14"/>
        <v>116.75</v>
      </c>
      <c r="H95" s="31">
        <f t="shared" si="10"/>
        <v>0.004922980133930359</v>
      </c>
      <c r="I95" s="35"/>
      <c r="J95" s="27">
        <f t="shared" si="11"/>
        <v>0</v>
      </c>
      <c r="K95" s="35"/>
      <c r="L95" s="27">
        <f t="shared" si="12"/>
        <v>0</v>
      </c>
      <c r="M95" s="26">
        <f t="shared" si="15"/>
        <v>2371414.25</v>
      </c>
      <c r="N95" s="27">
        <f t="shared" si="16"/>
        <v>99.99507701986607</v>
      </c>
      <c r="O95" s="37" t="e">
        <f>+#REF!-N95</f>
        <v>#REF!</v>
      </c>
      <c r="P95" s="35">
        <f t="shared" si="17"/>
        <v>116.75</v>
      </c>
      <c r="Q95" s="38">
        <f t="shared" si="13"/>
        <v>0.004922980133930359</v>
      </c>
    </row>
    <row r="96" spans="1:17" s="1" customFormat="1" ht="23.25" customHeight="1">
      <c r="A96" s="32">
        <v>88</v>
      </c>
      <c r="B96" s="33" t="s">
        <v>115</v>
      </c>
      <c r="C96" s="34">
        <v>7703415</v>
      </c>
      <c r="D96" s="35">
        <v>7703014.87</v>
      </c>
      <c r="E96" s="27">
        <f t="shared" si="9"/>
        <v>99.99480581015044</v>
      </c>
      <c r="F96" s="28" t="e">
        <f>+#REF!-E96</f>
        <v>#REF!</v>
      </c>
      <c r="G96" s="25">
        <f t="shared" si="14"/>
        <v>400.12999999988824</v>
      </c>
      <c r="H96" s="31">
        <f t="shared" si="10"/>
        <v>0.005194189849565267</v>
      </c>
      <c r="I96" s="35"/>
      <c r="J96" s="27">
        <f t="shared" si="11"/>
        <v>0</v>
      </c>
      <c r="K96" s="35"/>
      <c r="L96" s="27">
        <f t="shared" si="12"/>
        <v>0</v>
      </c>
      <c r="M96" s="26">
        <f t="shared" si="15"/>
        <v>7703014.87</v>
      </c>
      <c r="N96" s="27">
        <f t="shared" si="16"/>
        <v>99.99480581015044</v>
      </c>
      <c r="O96" s="37" t="e">
        <f>+#REF!-N96</f>
        <v>#REF!</v>
      </c>
      <c r="P96" s="35">
        <f t="shared" si="17"/>
        <v>400.12999999988824</v>
      </c>
      <c r="Q96" s="38">
        <f t="shared" si="13"/>
        <v>0.005194189849565267</v>
      </c>
    </row>
    <row r="97" spans="1:17" s="1" customFormat="1" ht="23.25" customHeight="1">
      <c r="A97" s="32">
        <v>89</v>
      </c>
      <c r="B97" s="33" t="s">
        <v>116</v>
      </c>
      <c r="C97" s="34">
        <v>7381905</v>
      </c>
      <c r="D97" s="35">
        <v>7381513.37</v>
      </c>
      <c r="E97" s="27">
        <f t="shared" si="9"/>
        <v>99.9946947298834</v>
      </c>
      <c r="F97" s="28" t="e">
        <f>+#REF!-E97</f>
        <v>#REF!</v>
      </c>
      <c r="G97" s="25">
        <f t="shared" si="14"/>
        <v>391.62999999988824</v>
      </c>
      <c r="H97" s="31">
        <f t="shared" si="10"/>
        <v>0.005305270116587632</v>
      </c>
      <c r="I97" s="35"/>
      <c r="J97" s="27">
        <f t="shared" si="11"/>
        <v>0</v>
      </c>
      <c r="K97" s="35"/>
      <c r="L97" s="27">
        <f t="shared" si="12"/>
        <v>0</v>
      </c>
      <c r="M97" s="26">
        <f t="shared" si="15"/>
        <v>7381513.37</v>
      </c>
      <c r="N97" s="27">
        <f t="shared" si="16"/>
        <v>99.9946947298834</v>
      </c>
      <c r="O97" s="37" t="e">
        <f>+#REF!-N97</f>
        <v>#REF!</v>
      </c>
      <c r="P97" s="35">
        <f t="shared" si="17"/>
        <v>391.62999999988824</v>
      </c>
      <c r="Q97" s="38">
        <f t="shared" si="13"/>
        <v>0.005305270116587632</v>
      </c>
    </row>
    <row r="98" spans="1:17" s="1" customFormat="1" ht="23.25" customHeight="1">
      <c r="A98" s="32">
        <v>90</v>
      </c>
      <c r="B98" s="33" t="s">
        <v>117</v>
      </c>
      <c r="C98" s="34">
        <v>4504694</v>
      </c>
      <c r="D98" s="35">
        <v>4504441.28</v>
      </c>
      <c r="E98" s="27">
        <f t="shared" si="9"/>
        <v>99.9943898520077</v>
      </c>
      <c r="F98" s="28" t="e">
        <f>+#REF!-E98</f>
        <v>#REF!</v>
      </c>
      <c r="G98" s="25">
        <f t="shared" si="14"/>
        <v>252.71999999973923</v>
      </c>
      <c r="H98" s="31">
        <f t="shared" si="10"/>
        <v>0.005610147992288471</v>
      </c>
      <c r="I98" s="35"/>
      <c r="J98" s="27">
        <f t="shared" si="11"/>
        <v>0</v>
      </c>
      <c r="K98" s="35"/>
      <c r="L98" s="27">
        <f t="shared" si="12"/>
        <v>0</v>
      </c>
      <c r="M98" s="26">
        <f t="shared" si="15"/>
        <v>4504441.28</v>
      </c>
      <c r="N98" s="27">
        <f t="shared" si="16"/>
        <v>99.9943898520077</v>
      </c>
      <c r="O98" s="37" t="e">
        <f>+#REF!-N98</f>
        <v>#REF!</v>
      </c>
      <c r="P98" s="35">
        <f t="shared" si="17"/>
        <v>252.71999999973923</v>
      </c>
      <c r="Q98" s="38">
        <f t="shared" si="13"/>
        <v>0.005610147992288471</v>
      </c>
    </row>
    <row r="99" spans="1:17" s="1" customFormat="1" ht="23.25" customHeight="1">
      <c r="A99" s="32">
        <v>91</v>
      </c>
      <c r="B99" s="33" t="s">
        <v>118</v>
      </c>
      <c r="C99" s="34">
        <v>8608708</v>
      </c>
      <c r="D99" s="35">
        <v>8608224.12</v>
      </c>
      <c r="E99" s="27">
        <f t="shared" si="9"/>
        <v>99.99437917977934</v>
      </c>
      <c r="F99" s="28" t="e">
        <f>+#REF!-E99</f>
        <v>#REF!</v>
      </c>
      <c r="G99" s="25">
        <f t="shared" si="14"/>
        <v>483.88000000081956</v>
      </c>
      <c r="H99" s="31">
        <f t="shared" si="10"/>
        <v>0.005620820220651224</v>
      </c>
      <c r="I99" s="35"/>
      <c r="J99" s="27">
        <f t="shared" si="11"/>
        <v>0</v>
      </c>
      <c r="K99" s="35"/>
      <c r="L99" s="27">
        <f t="shared" si="12"/>
        <v>0</v>
      </c>
      <c r="M99" s="26">
        <f t="shared" si="15"/>
        <v>8608224.12</v>
      </c>
      <c r="N99" s="27">
        <f t="shared" si="16"/>
        <v>99.99437917977934</v>
      </c>
      <c r="O99" s="37" t="e">
        <f>+#REF!-N99</f>
        <v>#REF!</v>
      </c>
      <c r="P99" s="35">
        <f t="shared" si="17"/>
        <v>483.88000000081956</v>
      </c>
      <c r="Q99" s="38">
        <f t="shared" si="13"/>
        <v>0.005620820220651224</v>
      </c>
    </row>
    <row r="100" spans="1:17" s="1" customFormat="1" ht="23.25" customHeight="1">
      <c r="A100" s="32">
        <v>92</v>
      </c>
      <c r="B100" s="33" t="s">
        <v>119</v>
      </c>
      <c r="C100" s="34">
        <v>9522515</v>
      </c>
      <c r="D100" s="35">
        <v>9521974.91</v>
      </c>
      <c r="E100" s="27">
        <f t="shared" si="9"/>
        <v>99.99432828407201</v>
      </c>
      <c r="F100" s="28" t="e">
        <f>+#REF!-E100</f>
        <v>#REF!</v>
      </c>
      <c r="G100" s="25">
        <f t="shared" si="14"/>
        <v>540.089999999851</v>
      </c>
      <c r="H100" s="31">
        <f t="shared" si="10"/>
        <v>0.005671715927985947</v>
      </c>
      <c r="I100" s="35"/>
      <c r="J100" s="27">
        <f t="shared" si="11"/>
        <v>0</v>
      </c>
      <c r="K100" s="35"/>
      <c r="L100" s="27">
        <f t="shared" si="12"/>
        <v>0</v>
      </c>
      <c r="M100" s="26">
        <f t="shared" si="15"/>
        <v>9521974.91</v>
      </c>
      <c r="N100" s="27">
        <f t="shared" si="16"/>
        <v>99.99432828407201</v>
      </c>
      <c r="O100" s="37" t="e">
        <f>+#REF!-N100</f>
        <v>#REF!</v>
      </c>
      <c r="P100" s="35">
        <f t="shared" si="17"/>
        <v>540.089999999851</v>
      </c>
      <c r="Q100" s="38">
        <f t="shared" si="13"/>
        <v>0.005671715927985947</v>
      </c>
    </row>
    <row r="101" spans="1:17" s="1" customFormat="1" ht="23.25" customHeight="1">
      <c r="A101" s="32">
        <v>93</v>
      </c>
      <c r="B101" s="33" t="s">
        <v>120</v>
      </c>
      <c r="C101" s="34">
        <v>3423134</v>
      </c>
      <c r="D101" s="35">
        <v>3422931.22</v>
      </c>
      <c r="E101" s="27">
        <f t="shared" si="9"/>
        <v>99.9940761886622</v>
      </c>
      <c r="F101" s="28" t="e">
        <f>+#REF!-E101</f>
        <v>#REF!</v>
      </c>
      <c r="G101" s="25">
        <f t="shared" si="14"/>
        <v>202.7799999997951</v>
      </c>
      <c r="H101" s="31">
        <f t="shared" si="10"/>
        <v>0.005923811337791483</v>
      </c>
      <c r="I101" s="35"/>
      <c r="J101" s="27">
        <f t="shared" si="11"/>
        <v>0</v>
      </c>
      <c r="K101" s="35"/>
      <c r="L101" s="27">
        <f t="shared" si="12"/>
        <v>0</v>
      </c>
      <c r="M101" s="26">
        <f t="shared" si="15"/>
        <v>3422931.22</v>
      </c>
      <c r="N101" s="27">
        <f t="shared" si="16"/>
        <v>99.9940761886622</v>
      </c>
      <c r="O101" s="37" t="e">
        <f>+#REF!-N101</f>
        <v>#REF!</v>
      </c>
      <c r="P101" s="35">
        <f t="shared" si="17"/>
        <v>202.7799999997951</v>
      </c>
      <c r="Q101" s="38">
        <f t="shared" si="13"/>
        <v>0.005923811337791483</v>
      </c>
    </row>
    <row r="102" spans="1:17" s="1" customFormat="1" ht="23.25" customHeight="1">
      <c r="A102" s="32">
        <v>94</v>
      </c>
      <c r="B102" s="33" t="s">
        <v>121</v>
      </c>
      <c r="C102" s="34">
        <v>5266254</v>
      </c>
      <c r="D102" s="35">
        <v>5265941.48</v>
      </c>
      <c r="E102" s="27">
        <f t="shared" si="9"/>
        <v>99.9940656109637</v>
      </c>
      <c r="F102" s="28" t="e">
        <f>+#REF!-E102</f>
        <v>#REF!</v>
      </c>
      <c r="G102" s="25">
        <f t="shared" si="14"/>
        <v>312.51999999955297</v>
      </c>
      <c r="H102" s="31">
        <f t="shared" si="10"/>
        <v>0.005934389036297014</v>
      </c>
      <c r="I102" s="35"/>
      <c r="J102" s="27">
        <f t="shared" si="11"/>
        <v>0</v>
      </c>
      <c r="K102" s="35"/>
      <c r="L102" s="27">
        <f t="shared" si="12"/>
        <v>0</v>
      </c>
      <c r="M102" s="26">
        <f t="shared" si="15"/>
        <v>5265941.48</v>
      </c>
      <c r="N102" s="27">
        <f t="shared" si="16"/>
        <v>99.9940656109637</v>
      </c>
      <c r="O102" s="37" t="e">
        <f>+#REF!-N102</f>
        <v>#REF!</v>
      </c>
      <c r="P102" s="35">
        <f t="shared" si="17"/>
        <v>312.51999999955297</v>
      </c>
      <c r="Q102" s="38">
        <f t="shared" si="13"/>
        <v>0.005934389036297014</v>
      </c>
    </row>
    <row r="103" spans="1:17" s="1" customFormat="1" ht="23.25" customHeight="1">
      <c r="A103" s="32">
        <v>95</v>
      </c>
      <c r="B103" s="33" t="s">
        <v>122</v>
      </c>
      <c r="C103" s="34">
        <v>3687090</v>
      </c>
      <c r="D103" s="35">
        <v>3686859.81</v>
      </c>
      <c r="E103" s="27">
        <f t="shared" si="9"/>
        <v>99.9937568651701</v>
      </c>
      <c r="F103" s="28" t="e">
        <f>+#REF!-E103</f>
        <v>#REF!</v>
      </c>
      <c r="G103" s="25">
        <f t="shared" si="14"/>
        <v>230.18999999994412</v>
      </c>
      <c r="H103" s="31">
        <f t="shared" si="10"/>
        <v>0.006243134829904996</v>
      </c>
      <c r="I103" s="35"/>
      <c r="J103" s="27">
        <f t="shared" si="11"/>
        <v>0</v>
      </c>
      <c r="K103" s="35"/>
      <c r="L103" s="27">
        <f t="shared" si="12"/>
        <v>0</v>
      </c>
      <c r="M103" s="26">
        <f t="shared" si="15"/>
        <v>3686859.81</v>
      </c>
      <c r="N103" s="27">
        <f t="shared" si="16"/>
        <v>99.9937568651701</v>
      </c>
      <c r="O103" s="37" t="e">
        <f>+#REF!-N103</f>
        <v>#REF!</v>
      </c>
      <c r="P103" s="35">
        <f t="shared" si="17"/>
        <v>230.18999999994412</v>
      </c>
      <c r="Q103" s="38">
        <f t="shared" si="13"/>
        <v>0.006243134829904996</v>
      </c>
    </row>
    <row r="104" spans="1:17" s="1" customFormat="1" ht="23.25" customHeight="1">
      <c r="A104" s="32">
        <v>96</v>
      </c>
      <c r="B104" s="33" t="s">
        <v>123</v>
      </c>
      <c r="C104" s="34">
        <v>6535315</v>
      </c>
      <c r="D104" s="35">
        <v>6534897.35</v>
      </c>
      <c r="E104" s="27">
        <f t="shared" si="9"/>
        <v>99.99360933635181</v>
      </c>
      <c r="F104" s="28" t="e">
        <f>+#REF!-E104</f>
        <v>#REF!</v>
      </c>
      <c r="G104" s="25">
        <f t="shared" si="14"/>
        <v>417.65000000037253</v>
      </c>
      <c r="H104" s="31">
        <f t="shared" si="10"/>
        <v>0.006390663648200164</v>
      </c>
      <c r="I104" s="35"/>
      <c r="J104" s="27">
        <f t="shared" si="11"/>
        <v>0</v>
      </c>
      <c r="K104" s="35"/>
      <c r="L104" s="27">
        <f t="shared" si="12"/>
        <v>0</v>
      </c>
      <c r="M104" s="26">
        <f t="shared" si="15"/>
        <v>6534897.35</v>
      </c>
      <c r="N104" s="27">
        <f t="shared" si="16"/>
        <v>99.99360933635181</v>
      </c>
      <c r="O104" s="37" t="e">
        <f>+#REF!-N104</f>
        <v>#REF!</v>
      </c>
      <c r="P104" s="35">
        <f t="shared" si="17"/>
        <v>417.65000000037253</v>
      </c>
      <c r="Q104" s="38">
        <f t="shared" si="13"/>
        <v>0.006390663648200164</v>
      </c>
    </row>
    <row r="105" spans="1:17" s="1" customFormat="1" ht="23.25" customHeight="1">
      <c r="A105" s="32">
        <v>97</v>
      </c>
      <c r="B105" s="33" t="s">
        <v>124</v>
      </c>
      <c r="C105" s="34">
        <v>3396125</v>
      </c>
      <c r="D105" s="35">
        <v>3395895.56</v>
      </c>
      <c r="E105" s="27">
        <f t="shared" si="9"/>
        <v>99.99324406492694</v>
      </c>
      <c r="F105" s="28" t="e">
        <f>+#REF!-E105</f>
        <v>#REF!</v>
      </c>
      <c r="G105" s="25">
        <f t="shared" si="14"/>
        <v>229.43999999994412</v>
      </c>
      <c r="H105" s="31">
        <f t="shared" si="10"/>
        <v>0.006755935073059564</v>
      </c>
      <c r="I105" s="35"/>
      <c r="J105" s="27">
        <f t="shared" si="11"/>
        <v>0</v>
      </c>
      <c r="K105" s="35"/>
      <c r="L105" s="27">
        <f t="shared" si="12"/>
        <v>0</v>
      </c>
      <c r="M105" s="26">
        <f t="shared" si="15"/>
        <v>3395895.56</v>
      </c>
      <c r="N105" s="27">
        <f t="shared" si="16"/>
        <v>99.99324406492694</v>
      </c>
      <c r="O105" s="37" t="e">
        <f>+#REF!-N105</f>
        <v>#REF!</v>
      </c>
      <c r="P105" s="35">
        <f t="shared" si="17"/>
        <v>229.43999999994412</v>
      </c>
      <c r="Q105" s="38">
        <f t="shared" si="13"/>
        <v>0.006755935073059564</v>
      </c>
    </row>
    <row r="106" spans="1:17" s="1" customFormat="1" ht="23.25" customHeight="1">
      <c r="A106" s="32">
        <v>98</v>
      </c>
      <c r="B106" s="33" t="s">
        <v>125</v>
      </c>
      <c r="C106" s="34">
        <v>27718044</v>
      </c>
      <c r="D106" s="35">
        <v>27716106.01</v>
      </c>
      <c r="E106" s="27">
        <f t="shared" si="9"/>
        <v>99.99300820072297</v>
      </c>
      <c r="F106" s="28" t="e">
        <f>+#REF!-E106</f>
        <v>#REF!</v>
      </c>
      <c r="G106" s="25">
        <f t="shared" si="14"/>
        <v>1937.9899999983609</v>
      </c>
      <c r="H106" s="31">
        <f t="shared" si="10"/>
        <v>0.006991799277028209</v>
      </c>
      <c r="I106" s="35"/>
      <c r="J106" s="27">
        <f t="shared" si="11"/>
        <v>0</v>
      </c>
      <c r="K106" s="35"/>
      <c r="L106" s="27">
        <f t="shared" si="12"/>
        <v>0</v>
      </c>
      <c r="M106" s="26">
        <f t="shared" si="15"/>
        <v>27716106.01</v>
      </c>
      <c r="N106" s="27">
        <f t="shared" si="16"/>
        <v>99.99300820072297</v>
      </c>
      <c r="O106" s="37" t="e">
        <f>+#REF!-N106</f>
        <v>#REF!</v>
      </c>
      <c r="P106" s="35">
        <f t="shared" si="17"/>
        <v>1937.9899999983609</v>
      </c>
      <c r="Q106" s="38">
        <f t="shared" si="13"/>
        <v>0.006991799277028209</v>
      </c>
    </row>
    <row r="107" spans="1:17" s="1" customFormat="1" ht="23.25" customHeight="1">
      <c r="A107" s="32">
        <v>99</v>
      </c>
      <c r="B107" s="33" t="s">
        <v>126</v>
      </c>
      <c r="C107" s="34">
        <v>2479014</v>
      </c>
      <c r="D107" s="35">
        <v>2478835.23</v>
      </c>
      <c r="E107" s="27">
        <f t="shared" si="9"/>
        <v>99.9927886651709</v>
      </c>
      <c r="F107" s="28" t="e">
        <f>+#REF!-E107</f>
        <v>#REF!</v>
      </c>
      <c r="G107" s="25">
        <f t="shared" si="14"/>
        <v>178.77000000001863</v>
      </c>
      <c r="H107" s="31">
        <f t="shared" si="10"/>
        <v>0.0072113348290900586</v>
      </c>
      <c r="I107" s="35"/>
      <c r="J107" s="27">
        <f t="shared" si="11"/>
        <v>0</v>
      </c>
      <c r="K107" s="35"/>
      <c r="L107" s="27">
        <f t="shared" si="12"/>
        <v>0</v>
      </c>
      <c r="M107" s="26">
        <f t="shared" si="15"/>
        <v>2478835.23</v>
      </c>
      <c r="N107" s="27">
        <f t="shared" si="16"/>
        <v>99.9927886651709</v>
      </c>
      <c r="O107" s="37" t="e">
        <f>+#REF!-N107</f>
        <v>#REF!</v>
      </c>
      <c r="P107" s="35">
        <f t="shared" si="17"/>
        <v>178.77000000001863</v>
      </c>
      <c r="Q107" s="38">
        <f t="shared" si="13"/>
        <v>0.0072113348290900586</v>
      </c>
    </row>
    <row r="108" spans="1:17" s="1" customFormat="1" ht="23.25" customHeight="1">
      <c r="A108" s="32">
        <v>100</v>
      </c>
      <c r="B108" s="33" t="s">
        <v>127</v>
      </c>
      <c r="C108" s="34">
        <v>11442934</v>
      </c>
      <c r="D108" s="35">
        <v>11442063.37</v>
      </c>
      <c r="E108" s="27">
        <f t="shared" si="9"/>
        <v>99.99239154923029</v>
      </c>
      <c r="F108" s="28" t="e">
        <f>+#REF!-E108</f>
        <v>#REF!</v>
      </c>
      <c r="G108" s="25">
        <f t="shared" si="14"/>
        <v>870.6300000008196</v>
      </c>
      <c r="H108" s="31">
        <f t="shared" si="10"/>
        <v>0.007608450769713603</v>
      </c>
      <c r="I108" s="35"/>
      <c r="J108" s="27">
        <f t="shared" si="11"/>
        <v>0</v>
      </c>
      <c r="K108" s="35"/>
      <c r="L108" s="27">
        <f t="shared" si="12"/>
        <v>0</v>
      </c>
      <c r="M108" s="26">
        <f t="shared" si="15"/>
        <v>11442063.37</v>
      </c>
      <c r="N108" s="27">
        <f t="shared" si="16"/>
        <v>99.99239154923029</v>
      </c>
      <c r="O108" s="37" t="e">
        <f>+#REF!-N108</f>
        <v>#REF!</v>
      </c>
      <c r="P108" s="35">
        <f t="shared" si="17"/>
        <v>870.6300000008196</v>
      </c>
      <c r="Q108" s="38">
        <f t="shared" si="13"/>
        <v>0.007608450769713603</v>
      </c>
    </row>
    <row r="109" spans="1:17" s="1" customFormat="1" ht="23.25" customHeight="1">
      <c r="A109" s="32">
        <v>101</v>
      </c>
      <c r="B109" s="33" t="s">
        <v>128</v>
      </c>
      <c r="C109" s="34">
        <v>16561360</v>
      </c>
      <c r="D109" s="35">
        <v>16559894.91</v>
      </c>
      <c r="E109" s="27">
        <f t="shared" si="9"/>
        <v>99.99115356468309</v>
      </c>
      <c r="F109" s="28" t="e">
        <f>+#REF!-E109</f>
        <v>#REF!</v>
      </c>
      <c r="G109" s="25">
        <f t="shared" si="14"/>
        <v>1465.089999999851</v>
      </c>
      <c r="H109" s="31">
        <f t="shared" si="10"/>
        <v>0.00884643531690544</v>
      </c>
      <c r="I109" s="35"/>
      <c r="J109" s="27">
        <f t="shared" si="11"/>
        <v>0</v>
      </c>
      <c r="K109" s="35"/>
      <c r="L109" s="27">
        <f t="shared" si="12"/>
        <v>0</v>
      </c>
      <c r="M109" s="26">
        <f t="shared" si="15"/>
        <v>16559894.91</v>
      </c>
      <c r="N109" s="27">
        <f t="shared" si="16"/>
        <v>99.99115356468309</v>
      </c>
      <c r="O109" s="37" t="e">
        <f>+#REF!-N109</f>
        <v>#REF!</v>
      </c>
      <c r="P109" s="35">
        <f t="shared" si="17"/>
        <v>1465.089999999851</v>
      </c>
      <c r="Q109" s="38">
        <f t="shared" si="13"/>
        <v>0.00884643531690544</v>
      </c>
    </row>
    <row r="110" spans="1:17" s="1" customFormat="1" ht="23.25" customHeight="1">
      <c r="A110" s="32">
        <v>102</v>
      </c>
      <c r="B110" s="33" t="s">
        <v>129</v>
      </c>
      <c r="C110" s="34">
        <v>10514275</v>
      </c>
      <c r="D110" s="35">
        <v>10513332.72</v>
      </c>
      <c r="E110" s="27">
        <f t="shared" si="9"/>
        <v>99.99103808869371</v>
      </c>
      <c r="F110" s="28" t="e">
        <f>+#REF!-E110</f>
        <v>#REF!</v>
      </c>
      <c r="G110" s="25">
        <f t="shared" si="14"/>
        <v>942.2799999993294</v>
      </c>
      <c r="H110" s="31">
        <f t="shared" si="10"/>
        <v>0.008961911306289112</v>
      </c>
      <c r="I110" s="35"/>
      <c r="J110" s="27">
        <f t="shared" si="11"/>
        <v>0</v>
      </c>
      <c r="K110" s="35"/>
      <c r="L110" s="27">
        <f t="shared" si="12"/>
        <v>0</v>
      </c>
      <c r="M110" s="26">
        <f t="shared" si="15"/>
        <v>10513332.72</v>
      </c>
      <c r="N110" s="27">
        <f t="shared" si="16"/>
        <v>99.99103808869371</v>
      </c>
      <c r="O110" s="37" t="e">
        <f>+#REF!-N110</f>
        <v>#REF!</v>
      </c>
      <c r="P110" s="35">
        <f t="shared" si="17"/>
        <v>942.2799999993294</v>
      </c>
      <c r="Q110" s="38">
        <f t="shared" si="13"/>
        <v>0.008961911306289112</v>
      </c>
    </row>
    <row r="111" spans="1:17" s="1" customFormat="1" ht="23.25" customHeight="1">
      <c r="A111" s="32">
        <v>103</v>
      </c>
      <c r="B111" s="33" t="s">
        <v>130</v>
      </c>
      <c r="C111" s="34">
        <v>15223807</v>
      </c>
      <c r="D111" s="35">
        <v>15222347.06</v>
      </c>
      <c r="E111" s="27">
        <f t="shared" si="9"/>
        <v>99.99041015167889</v>
      </c>
      <c r="F111" s="28" t="e">
        <f>+#REF!-E111</f>
        <v>#REF!</v>
      </c>
      <c r="G111" s="25">
        <f t="shared" si="14"/>
        <v>1459.9399999994785</v>
      </c>
      <c r="H111" s="31">
        <f t="shared" si="10"/>
        <v>0.009589848321116251</v>
      </c>
      <c r="I111" s="35"/>
      <c r="J111" s="27">
        <f t="shared" si="11"/>
        <v>0</v>
      </c>
      <c r="K111" s="35"/>
      <c r="L111" s="27">
        <f t="shared" si="12"/>
        <v>0</v>
      </c>
      <c r="M111" s="26">
        <f t="shared" si="15"/>
        <v>15222347.06</v>
      </c>
      <c r="N111" s="27">
        <f t="shared" si="16"/>
        <v>99.99041015167889</v>
      </c>
      <c r="O111" s="37" t="e">
        <f>+#REF!-N111</f>
        <v>#REF!</v>
      </c>
      <c r="P111" s="35">
        <f t="shared" si="17"/>
        <v>1459.9399999994785</v>
      </c>
      <c r="Q111" s="38">
        <f t="shared" si="13"/>
        <v>0.009589848321116251</v>
      </c>
    </row>
    <row r="112" spans="1:17" s="1" customFormat="1" ht="23.25" customHeight="1">
      <c r="A112" s="32">
        <v>104</v>
      </c>
      <c r="B112" s="33" t="s">
        <v>131</v>
      </c>
      <c r="C112" s="34">
        <v>2642896</v>
      </c>
      <c r="D112" s="35">
        <v>2642640.61</v>
      </c>
      <c r="E112" s="27">
        <f t="shared" si="9"/>
        <v>99.99033673667068</v>
      </c>
      <c r="F112" s="28" t="e">
        <f>+#REF!-E112</f>
        <v>#REF!</v>
      </c>
      <c r="G112" s="25">
        <f t="shared" si="14"/>
        <v>255.39000000013039</v>
      </c>
      <c r="H112" s="31">
        <f t="shared" si="10"/>
        <v>0.00966326332932247</v>
      </c>
      <c r="I112" s="35"/>
      <c r="J112" s="27">
        <f t="shared" si="11"/>
        <v>0</v>
      </c>
      <c r="K112" s="35"/>
      <c r="L112" s="27">
        <f t="shared" si="12"/>
        <v>0</v>
      </c>
      <c r="M112" s="26">
        <f t="shared" si="15"/>
        <v>2642640.61</v>
      </c>
      <c r="N112" s="27">
        <f t="shared" si="16"/>
        <v>99.99033673667068</v>
      </c>
      <c r="O112" s="37" t="e">
        <f>+#REF!-N112</f>
        <v>#REF!</v>
      </c>
      <c r="P112" s="35">
        <f t="shared" si="17"/>
        <v>255.39000000013039</v>
      </c>
      <c r="Q112" s="38">
        <f t="shared" si="13"/>
        <v>0.00966326332932247</v>
      </c>
    </row>
    <row r="113" spans="1:17" s="1" customFormat="1" ht="23.25" customHeight="1">
      <c r="A113" s="32">
        <v>105</v>
      </c>
      <c r="B113" s="33" t="s">
        <v>132</v>
      </c>
      <c r="C113" s="34">
        <v>1443802</v>
      </c>
      <c r="D113" s="35">
        <v>1443651.64</v>
      </c>
      <c r="E113" s="27">
        <f t="shared" si="9"/>
        <v>99.98958582963591</v>
      </c>
      <c r="F113" s="28" t="e">
        <f>+#REF!-E113</f>
        <v>#REF!</v>
      </c>
      <c r="G113" s="25">
        <f t="shared" si="14"/>
        <v>150.36000000010245</v>
      </c>
      <c r="H113" s="31">
        <f t="shared" si="10"/>
        <v>0.01041417036408749</v>
      </c>
      <c r="I113" s="35"/>
      <c r="J113" s="27">
        <f t="shared" si="11"/>
        <v>0</v>
      </c>
      <c r="K113" s="35"/>
      <c r="L113" s="27">
        <f t="shared" si="12"/>
        <v>0</v>
      </c>
      <c r="M113" s="26">
        <f t="shared" si="15"/>
        <v>1443651.64</v>
      </c>
      <c r="N113" s="27">
        <f t="shared" si="16"/>
        <v>99.98958582963591</v>
      </c>
      <c r="O113" s="37" t="e">
        <f>+#REF!-N113</f>
        <v>#REF!</v>
      </c>
      <c r="P113" s="35">
        <f t="shared" si="17"/>
        <v>150.36000000010245</v>
      </c>
      <c r="Q113" s="38">
        <f t="shared" si="13"/>
        <v>0.01041417036408749</v>
      </c>
    </row>
    <row r="114" spans="1:17" s="1" customFormat="1" ht="23.25" customHeight="1">
      <c r="A114" s="32">
        <v>106</v>
      </c>
      <c r="B114" s="33" t="s">
        <v>133</v>
      </c>
      <c r="C114" s="34">
        <v>3462865</v>
      </c>
      <c r="D114" s="35">
        <v>3462474.59</v>
      </c>
      <c r="E114" s="27">
        <f t="shared" si="9"/>
        <v>99.98872580940926</v>
      </c>
      <c r="F114" s="28" t="e">
        <f>+#REF!-E114</f>
        <v>#REF!</v>
      </c>
      <c r="G114" s="25">
        <f t="shared" si="14"/>
        <v>390.410000000149</v>
      </c>
      <c r="H114" s="31">
        <f t="shared" si="10"/>
        <v>0.011274190590743475</v>
      </c>
      <c r="I114" s="35"/>
      <c r="J114" s="27">
        <f t="shared" si="11"/>
        <v>0</v>
      </c>
      <c r="K114" s="35"/>
      <c r="L114" s="27">
        <f t="shared" si="12"/>
        <v>0</v>
      </c>
      <c r="M114" s="26">
        <f t="shared" si="15"/>
        <v>3462474.59</v>
      </c>
      <c r="N114" s="27">
        <f t="shared" si="16"/>
        <v>99.98872580940926</v>
      </c>
      <c r="O114" s="37" t="e">
        <f>+#REF!-N114</f>
        <v>#REF!</v>
      </c>
      <c r="P114" s="35">
        <f t="shared" si="17"/>
        <v>390.410000000149</v>
      </c>
      <c r="Q114" s="38">
        <f t="shared" si="13"/>
        <v>0.011274190590743475</v>
      </c>
    </row>
    <row r="115" spans="1:17" s="1" customFormat="1" ht="23.25" customHeight="1">
      <c r="A115" s="32">
        <v>107</v>
      </c>
      <c r="B115" s="33" t="s">
        <v>134</v>
      </c>
      <c r="C115" s="34">
        <v>5406276</v>
      </c>
      <c r="D115" s="35">
        <v>5405652.69</v>
      </c>
      <c r="E115" s="27">
        <f t="shared" si="9"/>
        <v>99.98847062192164</v>
      </c>
      <c r="F115" s="28" t="e">
        <f>+#REF!-E115</f>
        <v>#REF!</v>
      </c>
      <c r="G115" s="25">
        <f t="shared" si="14"/>
        <v>623.3099999995902</v>
      </c>
      <c r="H115" s="31">
        <f t="shared" si="10"/>
        <v>0.011529378078359118</v>
      </c>
      <c r="I115" s="35"/>
      <c r="J115" s="27">
        <f t="shared" si="11"/>
        <v>0</v>
      </c>
      <c r="K115" s="35"/>
      <c r="L115" s="27">
        <f t="shared" si="12"/>
        <v>0</v>
      </c>
      <c r="M115" s="26">
        <f t="shared" si="15"/>
        <v>5405652.69</v>
      </c>
      <c r="N115" s="27">
        <f t="shared" si="16"/>
        <v>99.98847062192164</v>
      </c>
      <c r="O115" s="37" t="e">
        <f>+#REF!-N115</f>
        <v>#REF!</v>
      </c>
      <c r="P115" s="35">
        <f t="shared" si="17"/>
        <v>623.3099999995902</v>
      </c>
      <c r="Q115" s="38">
        <f t="shared" si="13"/>
        <v>0.011529378078359118</v>
      </c>
    </row>
    <row r="116" spans="1:17" s="1" customFormat="1" ht="23.25" customHeight="1">
      <c r="A116" s="32">
        <v>108</v>
      </c>
      <c r="B116" s="33" t="s">
        <v>135</v>
      </c>
      <c r="C116" s="34">
        <v>3780550</v>
      </c>
      <c r="D116" s="35">
        <v>3780109.5</v>
      </c>
      <c r="E116" s="27">
        <f t="shared" si="9"/>
        <v>99.98834825620611</v>
      </c>
      <c r="F116" s="28" t="e">
        <f>+#REF!-E116</f>
        <v>#REF!</v>
      </c>
      <c r="G116" s="25">
        <f t="shared" si="14"/>
        <v>440.5</v>
      </c>
      <c r="H116" s="31">
        <f t="shared" si="10"/>
        <v>0.011651743793892423</v>
      </c>
      <c r="I116" s="35"/>
      <c r="J116" s="27">
        <f t="shared" si="11"/>
        <v>0</v>
      </c>
      <c r="K116" s="35"/>
      <c r="L116" s="27">
        <f t="shared" si="12"/>
        <v>0</v>
      </c>
      <c r="M116" s="26">
        <f t="shared" si="15"/>
        <v>3780109.5</v>
      </c>
      <c r="N116" s="27">
        <f t="shared" si="16"/>
        <v>99.98834825620611</v>
      </c>
      <c r="O116" s="37" t="e">
        <f>+#REF!-N116</f>
        <v>#REF!</v>
      </c>
      <c r="P116" s="35">
        <f t="shared" si="17"/>
        <v>440.5</v>
      </c>
      <c r="Q116" s="38">
        <f t="shared" si="13"/>
        <v>0.011651743793892423</v>
      </c>
    </row>
    <row r="117" spans="1:17" s="1" customFormat="1" ht="23.25" customHeight="1">
      <c r="A117" s="32">
        <v>109</v>
      </c>
      <c r="B117" s="33" t="s">
        <v>136</v>
      </c>
      <c r="C117" s="34">
        <v>1876574</v>
      </c>
      <c r="D117" s="35">
        <v>1876342.25</v>
      </c>
      <c r="E117" s="27">
        <f t="shared" si="9"/>
        <v>99.98765036710516</v>
      </c>
      <c r="F117" s="28" t="e">
        <f>+#REF!-E117</f>
        <v>#REF!</v>
      </c>
      <c r="G117" s="25">
        <f t="shared" si="14"/>
        <v>231.75</v>
      </c>
      <c r="H117" s="31">
        <f t="shared" si="10"/>
        <v>0.012349632894839212</v>
      </c>
      <c r="I117" s="35"/>
      <c r="J117" s="27">
        <f t="shared" si="11"/>
        <v>0</v>
      </c>
      <c r="K117" s="35"/>
      <c r="L117" s="27">
        <f t="shared" si="12"/>
        <v>0</v>
      </c>
      <c r="M117" s="26">
        <f t="shared" si="15"/>
        <v>1876342.25</v>
      </c>
      <c r="N117" s="27">
        <f t="shared" si="16"/>
        <v>99.98765036710516</v>
      </c>
      <c r="O117" s="37" t="e">
        <f>+#REF!-N117</f>
        <v>#REF!</v>
      </c>
      <c r="P117" s="35">
        <f t="shared" si="17"/>
        <v>231.75</v>
      </c>
      <c r="Q117" s="38">
        <f t="shared" si="13"/>
        <v>0.012349632894839212</v>
      </c>
    </row>
    <row r="118" spans="1:17" s="1" customFormat="1" ht="23.25" customHeight="1">
      <c r="A118" s="32">
        <v>110</v>
      </c>
      <c r="B118" s="33" t="s">
        <v>137</v>
      </c>
      <c r="C118" s="34">
        <v>19529000</v>
      </c>
      <c r="D118" s="35">
        <v>19526558.77</v>
      </c>
      <c r="E118" s="27">
        <f t="shared" si="9"/>
        <v>99.98749946233806</v>
      </c>
      <c r="F118" s="28" t="e">
        <f>+#REF!-E118</f>
        <v>#REF!</v>
      </c>
      <c r="G118" s="25">
        <f t="shared" si="14"/>
        <v>2441.230000000447</v>
      </c>
      <c r="H118" s="31">
        <f t="shared" si="10"/>
        <v>0.012500537661940944</v>
      </c>
      <c r="I118" s="35"/>
      <c r="J118" s="27">
        <f t="shared" si="11"/>
        <v>0</v>
      </c>
      <c r="K118" s="35"/>
      <c r="L118" s="27">
        <f t="shared" si="12"/>
        <v>0</v>
      </c>
      <c r="M118" s="26">
        <f t="shared" si="15"/>
        <v>19526558.77</v>
      </c>
      <c r="N118" s="27">
        <f t="shared" si="16"/>
        <v>99.98749946233806</v>
      </c>
      <c r="O118" s="37" t="e">
        <f>+#REF!-N118</f>
        <v>#REF!</v>
      </c>
      <c r="P118" s="35">
        <f t="shared" si="17"/>
        <v>2441.230000000447</v>
      </c>
      <c r="Q118" s="38">
        <f t="shared" si="13"/>
        <v>0.012500537661940944</v>
      </c>
    </row>
    <row r="119" spans="1:17" s="1" customFormat="1" ht="23.25" customHeight="1">
      <c r="A119" s="32">
        <v>111</v>
      </c>
      <c r="B119" s="33" t="s">
        <v>138</v>
      </c>
      <c r="C119" s="34">
        <v>11559860</v>
      </c>
      <c r="D119" s="35">
        <v>11558382.79</v>
      </c>
      <c r="E119" s="27">
        <f t="shared" si="9"/>
        <v>99.9872212120216</v>
      </c>
      <c r="F119" s="28" t="e">
        <f>+#REF!-E119</f>
        <v>#REF!</v>
      </c>
      <c r="G119" s="25">
        <f t="shared" si="14"/>
        <v>1477.210000000894</v>
      </c>
      <c r="H119" s="31">
        <f t="shared" si="10"/>
        <v>0.012778787978408857</v>
      </c>
      <c r="I119" s="35"/>
      <c r="J119" s="27">
        <f t="shared" si="11"/>
        <v>0</v>
      </c>
      <c r="K119" s="35"/>
      <c r="L119" s="27">
        <f t="shared" si="12"/>
        <v>0</v>
      </c>
      <c r="M119" s="26">
        <f t="shared" si="15"/>
        <v>11558382.79</v>
      </c>
      <c r="N119" s="27">
        <f t="shared" si="16"/>
        <v>99.9872212120216</v>
      </c>
      <c r="O119" s="37" t="e">
        <f>+#REF!-N119</f>
        <v>#REF!</v>
      </c>
      <c r="P119" s="35">
        <f t="shared" si="17"/>
        <v>1477.210000000894</v>
      </c>
      <c r="Q119" s="38">
        <f t="shared" si="13"/>
        <v>0.012778787978408857</v>
      </c>
    </row>
    <row r="120" spans="1:17" s="1" customFormat="1" ht="23.25" customHeight="1">
      <c r="A120" s="32">
        <v>112</v>
      </c>
      <c r="B120" s="33" t="s">
        <v>139</v>
      </c>
      <c r="C120" s="34">
        <v>8280676</v>
      </c>
      <c r="D120" s="35">
        <v>8279514.84</v>
      </c>
      <c r="E120" s="27">
        <f t="shared" si="9"/>
        <v>99.98597747333672</v>
      </c>
      <c r="F120" s="28" t="e">
        <f>+#REF!-E120</f>
        <v>#REF!</v>
      </c>
      <c r="G120" s="25">
        <f t="shared" si="14"/>
        <v>1161.160000000149</v>
      </c>
      <c r="H120" s="31">
        <f t="shared" si="10"/>
        <v>0.01402252666328388</v>
      </c>
      <c r="I120" s="35"/>
      <c r="J120" s="27">
        <f t="shared" si="11"/>
        <v>0</v>
      </c>
      <c r="K120" s="35"/>
      <c r="L120" s="27">
        <f t="shared" si="12"/>
        <v>0</v>
      </c>
      <c r="M120" s="26">
        <f t="shared" si="15"/>
        <v>8279514.84</v>
      </c>
      <c r="N120" s="27">
        <f t="shared" si="16"/>
        <v>99.98597747333672</v>
      </c>
      <c r="O120" s="37" t="e">
        <f>+#REF!-N120</f>
        <v>#REF!</v>
      </c>
      <c r="P120" s="35">
        <f t="shared" si="17"/>
        <v>1161.160000000149</v>
      </c>
      <c r="Q120" s="38">
        <f t="shared" si="13"/>
        <v>0.01402252666328388</v>
      </c>
    </row>
    <row r="121" spans="1:17" s="1" customFormat="1" ht="23.25" customHeight="1">
      <c r="A121" s="32">
        <v>113</v>
      </c>
      <c r="B121" s="33" t="s">
        <v>140</v>
      </c>
      <c r="C121" s="34">
        <v>13988552</v>
      </c>
      <c r="D121" s="35">
        <v>13986571.7</v>
      </c>
      <c r="E121" s="27">
        <f t="shared" si="9"/>
        <v>99.98584342396553</v>
      </c>
      <c r="F121" s="28" t="e">
        <f>+#REF!-E121</f>
        <v>#REF!</v>
      </c>
      <c r="G121" s="25">
        <f t="shared" si="14"/>
        <v>1980.300000000745</v>
      </c>
      <c r="H121" s="31">
        <f t="shared" si="10"/>
        <v>0.014156576034465504</v>
      </c>
      <c r="I121" s="35"/>
      <c r="J121" s="27">
        <f t="shared" si="11"/>
        <v>0</v>
      </c>
      <c r="K121" s="35"/>
      <c r="L121" s="27">
        <f t="shared" si="12"/>
        <v>0</v>
      </c>
      <c r="M121" s="26">
        <f t="shared" si="15"/>
        <v>13986571.7</v>
      </c>
      <c r="N121" s="27">
        <f t="shared" si="16"/>
        <v>99.98584342396553</v>
      </c>
      <c r="O121" s="37" t="e">
        <f>+#REF!-N121</f>
        <v>#REF!</v>
      </c>
      <c r="P121" s="35">
        <f t="shared" si="17"/>
        <v>1980.300000000745</v>
      </c>
      <c r="Q121" s="38">
        <f t="shared" si="13"/>
        <v>0.014156576034465504</v>
      </c>
    </row>
    <row r="122" spans="1:17" s="1" customFormat="1" ht="23.25" customHeight="1">
      <c r="A122" s="32">
        <v>114</v>
      </c>
      <c r="B122" s="33" t="s">
        <v>141</v>
      </c>
      <c r="C122" s="34">
        <v>4781535</v>
      </c>
      <c r="D122" s="35">
        <v>4780810.16</v>
      </c>
      <c r="E122" s="27">
        <f t="shared" si="9"/>
        <v>99.98484085131658</v>
      </c>
      <c r="F122" s="28" t="e">
        <f>+#REF!-E122</f>
        <v>#REF!</v>
      </c>
      <c r="G122" s="25">
        <f t="shared" si="14"/>
        <v>724.839999999851</v>
      </c>
      <c r="H122" s="31">
        <f t="shared" si="10"/>
        <v>0.015159148683421768</v>
      </c>
      <c r="I122" s="35"/>
      <c r="J122" s="27">
        <f t="shared" si="11"/>
        <v>0</v>
      </c>
      <c r="K122" s="35"/>
      <c r="L122" s="27">
        <f t="shared" si="12"/>
        <v>0</v>
      </c>
      <c r="M122" s="26">
        <f t="shared" si="15"/>
        <v>4780810.16</v>
      </c>
      <c r="N122" s="27">
        <f t="shared" si="16"/>
        <v>99.98484085131658</v>
      </c>
      <c r="O122" s="37" t="e">
        <f>+#REF!-N122</f>
        <v>#REF!</v>
      </c>
      <c r="P122" s="35">
        <f t="shared" si="17"/>
        <v>724.839999999851</v>
      </c>
      <c r="Q122" s="38">
        <f t="shared" si="13"/>
        <v>0.015159148683421768</v>
      </c>
    </row>
    <row r="123" spans="1:17" s="1" customFormat="1" ht="23.25" customHeight="1">
      <c r="A123" s="32">
        <v>115</v>
      </c>
      <c r="B123" s="33" t="s">
        <v>142</v>
      </c>
      <c r="C123" s="34">
        <v>2966976</v>
      </c>
      <c r="D123" s="35">
        <v>2966524.22</v>
      </c>
      <c r="E123" s="27">
        <f t="shared" si="9"/>
        <v>99.98477304838327</v>
      </c>
      <c r="F123" s="28" t="e">
        <f>+#REF!-E123</f>
        <v>#REF!</v>
      </c>
      <c r="G123" s="25">
        <f t="shared" si="14"/>
        <v>451.7799999997951</v>
      </c>
      <c r="H123" s="31">
        <f t="shared" si="10"/>
        <v>0.015226951616723395</v>
      </c>
      <c r="I123" s="35"/>
      <c r="J123" s="27">
        <f t="shared" si="11"/>
        <v>0</v>
      </c>
      <c r="K123" s="35"/>
      <c r="L123" s="27">
        <f t="shared" si="12"/>
        <v>0</v>
      </c>
      <c r="M123" s="26">
        <f t="shared" si="15"/>
        <v>2966524.22</v>
      </c>
      <c r="N123" s="27">
        <f t="shared" si="16"/>
        <v>99.98477304838327</v>
      </c>
      <c r="O123" s="37" t="e">
        <f>+#REF!-N123</f>
        <v>#REF!</v>
      </c>
      <c r="P123" s="35">
        <f t="shared" si="17"/>
        <v>451.7799999997951</v>
      </c>
      <c r="Q123" s="38">
        <f t="shared" si="13"/>
        <v>0.015226951616723395</v>
      </c>
    </row>
    <row r="124" spans="1:17" s="1" customFormat="1" ht="23.25" customHeight="1">
      <c r="A124" s="32">
        <v>116</v>
      </c>
      <c r="B124" s="33" t="s">
        <v>143</v>
      </c>
      <c r="C124" s="34">
        <v>3415580</v>
      </c>
      <c r="D124" s="35">
        <v>3415048.65</v>
      </c>
      <c r="E124" s="27">
        <f t="shared" si="9"/>
        <v>99.98444334490775</v>
      </c>
      <c r="F124" s="28" t="e">
        <f>+#REF!-E124</f>
        <v>#REF!</v>
      </c>
      <c r="G124" s="25">
        <f t="shared" si="14"/>
        <v>531.3500000000931</v>
      </c>
      <c r="H124" s="31">
        <f t="shared" si="10"/>
        <v>0.015556655092256459</v>
      </c>
      <c r="I124" s="35"/>
      <c r="J124" s="27">
        <f t="shared" si="11"/>
        <v>0</v>
      </c>
      <c r="K124" s="35"/>
      <c r="L124" s="27">
        <f t="shared" si="12"/>
        <v>0</v>
      </c>
      <c r="M124" s="26">
        <f t="shared" si="15"/>
        <v>3415048.65</v>
      </c>
      <c r="N124" s="27">
        <f t="shared" si="16"/>
        <v>99.98444334490775</v>
      </c>
      <c r="O124" s="37" t="e">
        <f>+#REF!-N124</f>
        <v>#REF!</v>
      </c>
      <c r="P124" s="35">
        <f t="shared" si="17"/>
        <v>531.3500000000931</v>
      </c>
      <c r="Q124" s="38">
        <f t="shared" si="13"/>
        <v>0.015556655092256459</v>
      </c>
    </row>
    <row r="125" spans="1:17" s="1" customFormat="1" ht="23.25" customHeight="1">
      <c r="A125" s="32">
        <v>117</v>
      </c>
      <c r="B125" s="33" t="s">
        <v>144</v>
      </c>
      <c r="C125" s="34">
        <v>7256538</v>
      </c>
      <c r="D125" s="35">
        <v>7255204.13</v>
      </c>
      <c r="E125" s="27">
        <f t="shared" si="9"/>
        <v>99.98161836953103</v>
      </c>
      <c r="F125" s="28" t="e">
        <f>+#REF!-E125</f>
        <v>#REF!</v>
      </c>
      <c r="G125" s="25">
        <f t="shared" si="14"/>
        <v>1333.8700000001118</v>
      </c>
      <c r="H125" s="31">
        <f t="shared" si="10"/>
        <v>0.018381630468966216</v>
      </c>
      <c r="I125" s="35"/>
      <c r="J125" s="27">
        <f t="shared" si="11"/>
        <v>0</v>
      </c>
      <c r="K125" s="35"/>
      <c r="L125" s="27">
        <f t="shared" si="12"/>
        <v>0</v>
      </c>
      <c r="M125" s="26">
        <f t="shared" si="15"/>
        <v>7255204.13</v>
      </c>
      <c r="N125" s="27">
        <f t="shared" si="16"/>
        <v>99.98161836953103</v>
      </c>
      <c r="O125" s="37" t="e">
        <f>+#REF!-N125</f>
        <v>#REF!</v>
      </c>
      <c r="P125" s="35">
        <f t="shared" si="17"/>
        <v>1333.8700000001118</v>
      </c>
      <c r="Q125" s="38">
        <f t="shared" si="13"/>
        <v>0.018381630468966216</v>
      </c>
    </row>
    <row r="126" spans="1:17" s="1" customFormat="1" ht="23.25" customHeight="1">
      <c r="A126" s="32">
        <v>118</v>
      </c>
      <c r="B126" s="33" t="s">
        <v>145</v>
      </c>
      <c r="C126" s="34">
        <v>2467370</v>
      </c>
      <c r="D126" s="35">
        <v>2466855.07</v>
      </c>
      <c r="E126" s="27">
        <f t="shared" si="9"/>
        <v>99.97913041011277</v>
      </c>
      <c r="F126" s="28" t="e">
        <f>+#REF!-E126</f>
        <v>#REF!</v>
      </c>
      <c r="G126" s="25">
        <f t="shared" si="14"/>
        <v>514.9300000001676</v>
      </c>
      <c r="H126" s="31">
        <f t="shared" si="10"/>
        <v>0.020869589887214633</v>
      </c>
      <c r="I126" s="35"/>
      <c r="J126" s="27">
        <f t="shared" si="11"/>
        <v>0</v>
      </c>
      <c r="K126" s="35"/>
      <c r="L126" s="27">
        <f t="shared" si="12"/>
        <v>0</v>
      </c>
      <c r="M126" s="26">
        <f t="shared" si="15"/>
        <v>2466855.07</v>
      </c>
      <c r="N126" s="27">
        <f t="shared" si="16"/>
        <v>99.97913041011277</v>
      </c>
      <c r="O126" s="37" t="e">
        <f>+#REF!-N126</f>
        <v>#REF!</v>
      </c>
      <c r="P126" s="35">
        <f t="shared" si="17"/>
        <v>514.9300000001676</v>
      </c>
      <c r="Q126" s="38">
        <f t="shared" si="13"/>
        <v>0.020869589887214633</v>
      </c>
    </row>
    <row r="127" spans="1:17" s="1" customFormat="1" ht="23.25" customHeight="1">
      <c r="A127" s="32">
        <v>119</v>
      </c>
      <c r="B127" s="33" t="s">
        <v>146</v>
      </c>
      <c r="C127" s="34">
        <v>2413501</v>
      </c>
      <c r="D127" s="35">
        <v>2412925.35</v>
      </c>
      <c r="E127" s="27">
        <f t="shared" si="9"/>
        <v>99.97614875651595</v>
      </c>
      <c r="F127" s="28" t="e">
        <f>+#REF!-E127</f>
        <v>#REF!</v>
      </c>
      <c r="G127" s="25">
        <f t="shared" si="14"/>
        <v>575.6499999999069</v>
      </c>
      <c r="H127" s="31">
        <f t="shared" si="10"/>
        <v>0.023851243484046904</v>
      </c>
      <c r="I127" s="35"/>
      <c r="J127" s="27">
        <f t="shared" si="11"/>
        <v>0</v>
      </c>
      <c r="K127" s="35"/>
      <c r="L127" s="27">
        <f t="shared" si="12"/>
        <v>0</v>
      </c>
      <c r="M127" s="26">
        <f t="shared" si="15"/>
        <v>2412925.35</v>
      </c>
      <c r="N127" s="27">
        <f t="shared" si="16"/>
        <v>99.97614875651595</v>
      </c>
      <c r="O127" s="37" t="e">
        <f>+#REF!-N127</f>
        <v>#REF!</v>
      </c>
      <c r="P127" s="35">
        <f t="shared" si="17"/>
        <v>575.6499999999069</v>
      </c>
      <c r="Q127" s="38">
        <f t="shared" si="13"/>
        <v>0.023851243484046904</v>
      </c>
    </row>
    <row r="128" spans="1:17" s="1" customFormat="1" ht="23.25" customHeight="1">
      <c r="A128" s="32">
        <v>120</v>
      </c>
      <c r="B128" s="33" t="s">
        <v>147</v>
      </c>
      <c r="C128" s="34">
        <v>1904610</v>
      </c>
      <c r="D128" s="35">
        <v>1904134.73</v>
      </c>
      <c r="E128" s="27">
        <f t="shared" si="9"/>
        <v>99.97504633494522</v>
      </c>
      <c r="F128" s="28" t="e">
        <f>+#REF!-E128</f>
        <v>#REF!</v>
      </c>
      <c r="G128" s="25">
        <f t="shared" si="14"/>
        <v>475.2700000000186</v>
      </c>
      <c r="H128" s="31">
        <f t="shared" si="10"/>
        <v>0.024953665054789097</v>
      </c>
      <c r="I128" s="35"/>
      <c r="J128" s="27">
        <f t="shared" si="11"/>
        <v>0</v>
      </c>
      <c r="K128" s="35"/>
      <c r="L128" s="27">
        <f t="shared" si="12"/>
        <v>0</v>
      </c>
      <c r="M128" s="26">
        <f t="shared" si="15"/>
        <v>1904134.73</v>
      </c>
      <c r="N128" s="27">
        <f t="shared" si="16"/>
        <v>99.97504633494522</v>
      </c>
      <c r="O128" s="37" t="e">
        <f>+#REF!-N128</f>
        <v>#REF!</v>
      </c>
      <c r="P128" s="35">
        <f t="shared" si="17"/>
        <v>475.2700000000186</v>
      </c>
      <c r="Q128" s="38">
        <f t="shared" si="13"/>
        <v>0.024953665054789097</v>
      </c>
    </row>
    <row r="129" spans="1:17" s="1" customFormat="1" ht="23.25" customHeight="1">
      <c r="A129" s="32">
        <v>121</v>
      </c>
      <c r="B129" s="33" t="s">
        <v>148</v>
      </c>
      <c r="C129" s="34">
        <v>3877435</v>
      </c>
      <c r="D129" s="35">
        <v>3876463.32</v>
      </c>
      <c r="E129" s="27">
        <f t="shared" si="9"/>
        <v>99.97494013439297</v>
      </c>
      <c r="F129" s="28" t="e">
        <f>+#REF!-E129</f>
        <v>#REF!</v>
      </c>
      <c r="G129" s="25">
        <f t="shared" si="14"/>
        <v>971.6800000001676</v>
      </c>
      <c r="H129" s="31">
        <f t="shared" si="10"/>
        <v>0.025059865607035776</v>
      </c>
      <c r="I129" s="35"/>
      <c r="J129" s="27">
        <f t="shared" si="11"/>
        <v>0</v>
      </c>
      <c r="K129" s="35"/>
      <c r="L129" s="27">
        <f t="shared" si="12"/>
        <v>0</v>
      </c>
      <c r="M129" s="26">
        <f t="shared" si="15"/>
        <v>3876463.32</v>
      </c>
      <c r="N129" s="27">
        <f t="shared" si="16"/>
        <v>99.97494013439297</v>
      </c>
      <c r="O129" s="37" t="e">
        <f>+#REF!-N129</f>
        <v>#REF!</v>
      </c>
      <c r="P129" s="35">
        <f t="shared" si="17"/>
        <v>971.6800000001676</v>
      </c>
      <c r="Q129" s="38">
        <f t="shared" si="13"/>
        <v>0.025059865607035776</v>
      </c>
    </row>
    <row r="130" spans="1:17" s="1" customFormat="1" ht="23.25" customHeight="1">
      <c r="A130" s="32">
        <v>122</v>
      </c>
      <c r="B130" s="33" t="s">
        <v>149</v>
      </c>
      <c r="C130" s="34">
        <v>14078008</v>
      </c>
      <c r="D130" s="35">
        <v>14074395.55</v>
      </c>
      <c r="E130" s="27">
        <f t="shared" si="9"/>
        <v>99.97433976454623</v>
      </c>
      <c r="F130" s="28" t="e">
        <f>+#REF!-E130</f>
        <v>#REF!</v>
      </c>
      <c r="G130" s="25">
        <f t="shared" si="14"/>
        <v>3612.449999999255</v>
      </c>
      <c r="H130" s="31">
        <f t="shared" si="10"/>
        <v>0.02566023545376061</v>
      </c>
      <c r="I130" s="35"/>
      <c r="J130" s="27">
        <f t="shared" si="11"/>
        <v>0</v>
      </c>
      <c r="K130" s="35"/>
      <c r="L130" s="27">
        <f t="shared" si="12"/>
        <v>0</v>
      </c>
      <c r="M130" s="26">
        <f t="shared" si="15"/>
        <v>14074395.55</v>
      </c>
      <c r="N130" s="27">
        <f t="shared" si="16"/>
        <v>99.97433976454623</v>
      </c>
      <c r="O130" s="37" t="e">
        <f>+#REF!-N130</f>
        <v>#REF!</v>
      </c>
      <c r="P130" s="35">
        <f t="shared" si="17"/>
        <v>3612.449999999255</v>
      </c>
      <c r="Q130" s="38">
        <f t="shared" si="13"/>
        <v>0.02566023545376061</v>
      </c>
    </row>
    <row r="131" spans="1:17" s="1" customFormat="1" ht="23.25" customHeight="1">
      <c r="A131" s="32">
        <v>123</v>
      </c>
      <c r="B131" s="33" t="s">
        <v>150</v>
      </c>
      <c r="C131" s="34">
        <v>2325099</v>
      </c>
      <c r="D131" s="35">
        <v>2324359.98</v>
      </c>
      <c r="E131" s="27">
        <f t="shared" si="9"/>
        <v>99.9682155469509</v>
      </c>
      <c r="F131" s="28" t="e">
        <f>+#REF!-E131</f>
        <v>#REF!</v>
      </c>
      <c r="G131" s="25">
        <f t="shared" si="14"/>
        <v>739.0200000000186</v>
      </c>
      <c r="H131" s="31">
        <f t="shared" si="10"/>
        <v>0.03178445304909677</v>
      </c>
      <c r="I131" s="35"/>
      <c r="J131" s="27">
        <f t="shared" si="11"/>
        <v>0</v>
      </c>
      <c r="K131" s="35"/>
      <c r="L131" s="27">
        <f t="shared" si="12"/>
        <v>0</v>
      </c>
      <c r="M131" s="26">
        <f t="shared" si="15"/>
        <v>2324359.98</v>
      </c>
      <c r="N131" s="27">
        <f t="shared" si="16"/>
        <v>99.9682155469509</v>
      </c>
      <c r="O131" s="37" t="e">
        <f>+#REF!-N131</f>
        <v>#REF!</v>
      </c>
      <c r="P131" s="35">
        <f t="shared" si="17"/>
        <v>739.0200000000186</v>
      </c>
      <c r="Q131" s="38">
        <f t="shared" si="13"/>
        <v>0.03178445304909677</v>
      </c>
    </row>
    <row r="132" spans="1:17" s="1" customFormat="1" ht="23.25" customHeight="1">
      <c r="A132" s="32">
        <v>124</v>
      </c>
      <c r="B132" s="33" t="s">
        <v>151</v>
      </c>
      <c r="C132" s="34">
        <v>13107886</v>
      </c>
      <c r="D132" s="35">
        <v>13103177.75</v>
      </c>
      <c r="E132" s="27">
        <f t="shared" si="9"/>
        <v>99.96408078312551</v>
      </c>
      <c r="F132" s="28" t="e">
        <f>+#REF!-E132</f>
        <v>#REF!</v>
      </c>
      <c r="G132" s="25">
        <f t="shared" si="14"/>
        <v>4708.25</v>
      </c>
      <c r="H132" s="31">
        <f t="shared" si="10"/>
        <v>0.03591921687448304</v>
      </c>
      <c r="I132" s="35"/>
      <c r="J132" s="27">
        <f t="shared" si="11"/>
        <v>0</v>
      </c>
      <c r="K132" s="35"/>
      <c r="L132" s="27">
        <f t="shared" si="12"/>
        <v>0</v>
      </c>
      <c r="M132" s="26">
        <f t="shared" si="15"/>
        <v>13103177.75</v>
      </c>
      <c r="N132" s="27">
        <f t="shared" si="16"/>
        <v>99.96408078312551</v>
      </c>
      <c r="O132" s="37" t="e">
        <f>+#REF!-N132</f>
        <v>#REF!</v>
      </c>
      <c r="P132" s="35">
        <f t="shared" si="17"/>
        <v>4708.25</v>
      </c>
      <c r="Q132" s="38">
        <f t="shared" si="13"/>
        <v>0.03591921687448304</v>
      </c>
    </row>
    <row r="133" spans="1:17" s="1" customFormat="1" ht="23.25" customHeight="1">
      <c r="A133" s="32">
        <v>125</v>
      </c>
      <c r="B133" s="33" t="s">
        <v>152</v>
      </c>
      <c r="C133" s="34">
        <v>7286773</v>
      </c>
      <c r="D133" s="35">
        <v>7284123.29</v>
      </c>
      <c r="E133" s="27">
        <f t="shared" si="9"/>
        <v>99.9636367154569</v>
      </c>
      <c r="F133" s="28" t="e">
        <f>+#REF!-E133</f>
        <v>#REF!</v>
      </c>
      <c r="G133" s="25">
        <f t="shared" si="14"/>
        <v>2649.7099999999627</v>
      </c>
      <c r="H133" s="31">
        <f t="shared" si="10"/>
        <v>0.03636328454310245</v>
      </c>
      <c r="I133" s="35"/>
      <c r="J133" s="27">
        <f t="shared" si="11"/>
        <v>0</v>
      </c>
      <c r="K133" s="35"/>
      <c r="L133" s="27">
        <f t="shared" si="12"/>
        <v>0</v>
      </c>
      <c r="M133" s="26">
        <f t="shared" si="15"/>
        <v>7284123.29</v>
      </c>
      <c r="N133" s="27">
        <f t="shared" si="16"/>
        <v>99.9636367154569</v>
      </c>
      <c r="O133" s="37" t="e">
        <f>+#REF!-N133</f>
        <v>#REF!</v>
      </c>
      <c r="P133" s="35">
        <f t="shared" si="17"/>
        <v>2649.7099999999627</v>
      </c>
      <c r="Q133" s="38">
        <f t="shared" si="13"/>
        <v>0.03636328454310245</v>
      </c>
    </row>
    <row r="134" spans="1:17" s="1" customFormat="1" ht="23.25" customHeight="1">
      <c r="A134" s="32">
        <v>126</v>
      </c>
      <c r="B134" s="33" t="s">
        <v>153</v>
      </c>
      <c r="C134" s="34">
        <v>4028305</v>
      </c>
      <c r="D134" s="35">
        <v>4026834.66</v>
      </c>
      <c r="E134" s="27">
        <f t="shared" si="9"/>
        <v>99.96349978464887</v>
      </c>
      <c r="F134" s="28" t="e">
        <f>+#REF!-E134</f>
        <v>#REF!</v>
      </c>
      <c r="G134" s="25">
        <f t="shared" si="14"/>
        <v>1470.339999999851</v>
      </c>
      <c r="H134" s="31">
        <f t="shared" si="10"/>
        <v>0.03650021535111793</v>
      </c>
      <c r="I134" s="35"/>
      <c r="J134" s="27">
        <f t="shared" si="11"/>
        <v>0</v>
      </c>
      <c r="K134" s="35"/>
      <c r="L134" s="27">
        <f t="shared" si="12"/>
        <v>0</v>
      </c>
      <c r="M134" s="26">
        <f t="shared" si="15"/>
        <v>4026834.66</v>
      </c>
      <c r="N134" s="27">
        <f t="shared" si="16"/>
        <v>99.96349978464887</v>
      </c>
      <c r="O134" s="37" t="e">
        <f>+#REF!-N134</f>
        <v>#REF!</v>
      </c>
      <c r="P134" s="35">
        <f t="shared" si="17"/>
        <v>1470.339999999851</v>
      </c>
      <c r="Q134" s="38">
        <f t="shared" si="13"/>
        <v>0.03650021535111793</v>
      </c>
    </row>
    <row r="135" spans="1:17" s="1" customFormat="1" ht="23.25" customHeight="1">
      <c r="A135" s="32">
        <v>127</v>
      </c>
      <c r="B135" s="33" t="s">
        <v>154</v>
      </c>
      <c r="C135" s="34">
        <v>17237690</v>
      </c>
      <c r="D135" s="35">
        <v>17230966.96</v>
      </c>
      <c r="E135" s="27">
        <f t="shared" si="9"/>
        <v>99.96099802235682</v>
      </c>
      <c r="F135" s="28" t="e">
        <f>+#REF!-E135</f>
        <v>#REF!</v>
      </c>
      <c r="G135" s="25">
        <f t="shared" si="14"/>
        <v>6723.039999999106</v>
      </c>
      <c r="H135" s="31">
        <f t="shared" si="10"/>
        <v>0.0390019776431709</v>
      </c>
      <c r="I135" s="35"/>
      <c r="J135" s="27">
        <f t="shared" si="11"/>
        <v>0</v>
      </c>
      <c r="K135" s="35"/>
      <c r="L135" s="27">
        <f t="shared" si="12"/>
        <v>0</v>
      </c>
      <c r="M135" s="26">
        <f t="shared" si="15"/>
        <v>17230966.96</v>
      </c>
      <c r="N135" s="27">
        <f t="shared" si="16"/>
        <v>99.96099802235682</v>
      </c>
      <c r="O135" s="37" t="e">
        <f>+#REF!-N135</f>
        <v>#REF!</v>
      </c>
      <c r="P135" s="35">
        <f t="shared" si="17"/>
        <v>6723.039999999106</v>
      </c>
      <c r="Q135" s="38">
        <f t="shared" si="13"/>
        <v>0.0390019776431709</v>
      </c>
    </row>
    <row r="136" spans="1:17" s="1" customFormat="1" ht="23.25" customHeight="1">
      <c r="A136" s="32">
        <v>128</v>
      </c>
      <c r="B136" s="33" t="s">
        <v>155</v>
      </c>
      <c r="C136" s="34">
        <v>9319116</v>
      </c>
      <c r="D136" s="35">
        <v>9315350.9</v>
      </c>
      <c r="E136" s="27">
        <f aca="true" t="shared" si="18" ref="E136:E199">+D136*100/C136</f>
        <v>99.95959809921885</v>
      </c>
      <c r="F136" s="28" t="e">
        <f>+#REF!-E136</f>
        <v>#REF!</v>
      </c>
      <c r="G136" s="25">
        <f t="shared" si="14"/>
        <v>3765.0999999996275</v>
      </c>
      <c r="H136" s="31">
        <f aca="true" t="shared" si="19" ref="H136:H199">+G136*100/C136</f>
        <v>0.04040190078114306</v>
      </c>
      <c r="I136" s="35"/>
      <c r="J136" s="27">
        <f aca="true" t="shared" si="20" ref="J136:J199">+I136*100/C136</f>
        <v>0</v>
      </c>
      <c r="K136" s="35"/>
      <c r="L136" s="27">
        <f aca="true" t="shared" si="21" ref="L136:L199">+K136*100/C136</f>
        <v>0</v>
      </c>
      <c r="M136" s="26">
        <f t="shared" si="15"/>
        <v>9315350.9</v>
      </c>
      <c r="N136" s="27">
        <f t="shared" si="16"/>
        <v>99.95959809921885</v>
      </c>
      <c r="O136" s="37" t="e">
        <f>+#REF!-N136</f>
        <v>#REF!</v>
      </c>
      <c r="P136" s="35">
        <f t="shared" si="17"/>
        <v>3765.0999999996275</v>
      </c>
      <c r="Q136" s="38">
        <f aca="true" t="shared" si="22" ref="Q136:Q199">+P136*100/C136</f>
        <v>0.04040190078114306</v>
      </c>
    </row>
    <row r="137" spans="1:17" s="1" customFormat="1" ht="23.25" customHeight="1">
      <c r="A137" s="32">
        <v>129</v>
      </c>
      <c r="B137" s="33" t="s">
        <v>156</v>
      </c>
      <c r="C137" s="34">
        <v>16925733</v>
      </c>
      <c r="D137" s="35">
        <v>16918188.63</v>
      </c>
      <c r="E137" s="27">
        <f t="shared" si="18"/>
        <v>99.95542662760897</v>
      </c>
      <c r="F137" s="28" t="e">
        <f>+#REF!-E137</f>
        <v>#REF!</v>
      </c>
      <c r="G137" s="25">
        <f aca="true" t="shared" si="23" ref="G137:G200">+C137-D137</f>
        <v>7544.370000001043</v>
      </c>
      <c r="H137" s="31">
        <f t="shared" si="19"/>
        <v>0.04457337239102757</v>
      </c>
      <c r="I137" s="35"/>
      <c r="J137" s="27">
        <f t="shared" si="20"/>
        <v>0</v>
      </c>
      <c r="K137" s="35"/>
      <c r="L137" s="27">
        <f t="shared" si="21"/>
        <v>0</v>
      </c>
      <c r="M137" s="26">
        <f aca="true" t="shared" si="24" ref="M137:M200">SUM(D137+I137)</f>
        <v>16918188.63</v>
      </c>
      <c r="N137" s="27">
        <f aca="true" t="shared" si="25" ref="N137:N200">SUM(M137*100/C137)</f>
        <v>99.95542662760897</v>
      </c>
      <c r="O137" s="37" t="e">
        <f>+#REF!-N137</f>
        <v>#REF!</v>
      </c>
      <c r="P137" s="35">
        <f aca="true" t="shared" si="26" ref="P137:P200">SUM(C137-D137-I137-K137)</f>
        <v>7544.370000001043</v>
      </c>
      <c r="Q137" s="38">
        <f t="shared" si="22"/>
        <v>0.04457337239102757</v>
      </c>
    </row>
    <row r="138" spans="1:17" s="1" customFormat="1" ht="23.25" customHeight="1">
      <c r="A138" s="32">
        <v>130</v>
      </c>
      <c r="B138" s="33" t="s">
        <v>157</v>
      </c>
      <c r="C138" s="34">
        <v>6466340</v>
      </c>
      <c r="D138" s="35">
        <v>6463393.12</v>
      </c>
      <c r="E138" s="27">
        <f t="shared" si="18"/>
        <v>99.95442738860004</v>
      </c>
      <c r="F138" s="28" t="e">
        <f>+#REF!-E138</f>
        <v>#REF!</v>
      </c>
      <c r="G138" s="25">
        <f t="shared" si="23"/>
        <v>2946.8799999998882</v>
      </c>
      <c r="H138" s="31">
        <f t="shared" si="19"/>
        <v>0.04557261139995559</v>
      </c>
      <c r="I138" s="35"/>
      <c r="J138" s="27">
        <f t="shared" si="20"/>
        <v>0</v>
      </c>
      <c r="K138" s="35"/>
      <c r="L138" s="27">
        <f t="shared" si="21"/>
        <v>0</v>
      </c>
      <c r="M138" s="26">
        <f t="shared" si="24"/>
        <v>6463393.12</v>
      </c>
      <c r="N138" s="27">
        <f t="shared" si="25"/>
        <v>99.95442738860004</v>
      </c>
      <c r="O138" s="37" t="e">
        <f>+#REF!-N138</f>
        <v>#REF!</v>
      </c>
      <c r="P138" s="35">
        <f t="shared" si="26"/>
        <v>2946.8799999998882</v>
      </c>
      <c r="Q138" s="38">
        <f t="shared" si="22"/>
        <v>0.04557261139995559</v>
      </c>
    </row>
    <row r="139" spans="1:17" s="1" customFormat="1" ht="23.25" customHeight="1">
      <c r="A139" s="32">
        <v>131</v>
      </c>
      <c r="B139" s="33" t="s">
        <v>158</v>
      </c>
      <c r="C139" s="34">
        <v>25187549</v>
      </c>
      <c r="D139" s="35">
        <v>25174139.8</v>
      </c>
      <c r="E139" s="27">
        <f t="shared" si="18"/>
        <v>99.94676258495815</v>
      </c>
      <c r="F139" s="28" t="e">
        <f>+#REF!-E139</f>
        <v>#REF!</v>
      </c>
      <c r="G139" s="25">
        <f t="shared" si="23"/>
        <v>13409.199999999255</v>
      </c>
      <c r="H139" s="31">
        <f t="shared" si="19"/>
        <v>0.053237415041849666</v>
      </c>
      <c r="I139" s="35"/>
      <c r="J139" s="27">
        <f t="shared" si="20"/>
        <v>0</v>
      </c>
      <c r="K139" s="35"/>
      <c r="L139" s="27">
        <f t="shared" si="21"/>
        <v>0</v>
      </c>
      <c r="M139" s="26">
        <f t="shared" si="24"/>
        <v>25174139.8</v>
      </c>
      <c r="N139" s="27">
        <f t="shared" si="25"/>
        <v>99.94676258495815</v>
      </c>
      <c r="O139" s="37" t="e">
        <f>+#REF!-N139</f>
        <v>#REF!</v>
      </c>
      <c r="P139" s="35">
        <f t="shared" si="26"/>
        <v>13409.199999999255</v>
      </c>
      <c r="Q139" s="38">
        <f t="shared" si="22"/>
        <v>0.053237415041849666</v>
      </c>
    </row>
    <row r="140" spans="1:17" s="1" customFormat="1" ht="23.25" customHeight="1">
      <c r="A140" s="32">
        <v>132</v>
      </c>
      <c r="B140" s="33" t="s">
        <v>159</v>
      </c>
      <c r="C140" s="34">
        <v>14129675</v>
      </c>
      <c r="D140" s="35">
        <v>14121272.49</v>
      </c>
      <c r="E140" s="27">
        <f t="shared" si="18"/>
        <v>99.94053288557592</v>
      </c>
      <c r="F140" s="28" t="e">
        <f>+#REF!-E140</f>
        <v>#REF!</v>
      </c>
      <c r="G140" s="25">
        <f t="shared" si="23"/>
        <v>8402.509999999776</v>
      </c>
      <c r="H140" s="31">
        <f t="shared" si="19"/>
        <v>0.05946711442407399</v>
      </c>
      <c r="I140" s="35"/>
      <c r="J140" s="27">
        <f t="shared" si="20"/>
        <v>0</v>
      </c>
      <c r="K140" s="35"/>
      <c r="L140" s="27">
        <f t="shared" si="21"/>
        <v>0</v>
      </c>
      <c r="M140" s="26">
        <f t="shared" si="24"/>
        <v>14121272.49</v>
      </c>
      <c r="N140" s="27">
        <f t="shared" si="25"/>
        <v>99.94053288557592</v>
      </c>
      <c r="O140" s="37" t="e">
        <f>+#REF!-N140</f>
        <v>#REF!</v>
      </c>
      <c r="P140" s="35">
        <f t="shared" si="26"/>
        <v>8402.509999999776</v>
      </c>
      <c r="Q140" s="38">
        <f t="shared" si="22"/>
        <v>0.05946711442407399</v>
      </c>
    </row>
    <row r="141" spans="1:17" s="1" customFormat="1" ht="23.25" customHeight="1">
      <c r="A141" s="32">
        <v>133</v>
      </c>
      <c r="B141" s="33" t="s">
        <v>160</v>
      </c>
      <c r="C141" s="34">
        <v>1299452</v>
      </c>
      <c r="D141" s="35">
        <v>1298620.44</v>
      </c>
      <c r="E141" s="27">
        <f t="shared" si="18"/>
        <v>99.93600687058853</v>
      </c>
      <c r="F141" s="28" t="e">
        <f>+#REF!-E141</f>
        <v>#REF!</v>
      </c>
      <c r="G141" s="25">
        <f t="shared" si="23"/>
        <v>831.5600000000559</v>
      </c>
      <c r="H141" s="31">
        <f t="shared" si="19"/>
        <v>0.06399312941147929</v>
      </c>
      <c r="I141" s="35">
        <v>770.35</v>
      </c>
      <c r="J141" s="27">
        <f t="shared" si="20"/>
        <v>0.05928268223835894</v>
      </c>
      <c r="K141" s="35"/>
      <c r="L141" s="27">
        <f t="shared" si="21"/>
        <v>0</v>
      </c>
      <c r="M141" s="26">
        <f t="shared" si="24"/>
        <v>1299390.79</v>
      </c>
      <c r="N141" s="27">
        <f t="shared" si="25"/>
        <v>99.99528955282689</v>
      </c>
      <c r="O141" s="37" t="e">
        <f>+#REF!-N141</f>
        <v>#REF!</v>
      </c>
      <c r="P141" s="35">
        <f t="shared" si="26"/>
        <v>61.21000000005586</v>
      </c>
      <c r="Q141" s="38">
        <f t="shared" si="22"/>
        <v>0.004710447173120351</v>
      </c>
    </row>
    <row r="142" spans="1:17" s="1" customFormat="1" ht="23.25" customHeight="1">
      <c r="A142" s="32">
        <v>134</v>
      </c>
      <c r="B142" s="33" t="s">
        <v>161</v>
      </c>
      <c r="C142" s="34">
        <v>1869060</v>
      </c>
      <c r="D142" s="35">
        <v>1867819.02</v>
      </c>
      <c r="E142" s="27">
        <f t="shared" si="18"/>
        <v>99.93360405765465</v>
      </c>
      <c r="F142" s="28" t="e">
        <f>+#REF!-E142</f>
        <v>#REF!</v>
      </c>
      <c r="G142" s="25">
        <f t="shared" si="23"/>
        <v>1240.9799999999814</v>
      </c>
      <c r="H142" s="31">
        <f t="shared" si="19"/>
        <v>0.06639594234534907</v>
      </c>
      <c r="I142" s="35"/>
      <c r="J142" s="27">
        <f t="shared" si="20"/>
        <v>0</v>
      </c>
      <c r="K142" s="35"/>
      <c r="L142" s="27">
        <f t="shared" si="21"/>
        <v>0</v>
      </c>
      <c r="M142" s="26">
        <f t="shared" si="24"/>
        <v>1867819.02</v>
      </c>
      <c r="N142" s="27">
        <f t="shared" si="25"/>
        <v>99.93360405765465</v>
      </c>
      <c r="O142" s="37" t="e">
        <f>+#REF!-N142</f>
        <v>#REF!</v>
      </c>
      <c r="P142" s="35">
        <f t="shared" si="26"/>
        <v>1240.9799999999814</v>
      </c>
      <c r="Q142" s="38">
        <f t="shared" si="22"/>
        <v>0.06639594234534907</v>
      </c>
    </row>
    <row r="143" spans="1:17" s="1" customFormat="1" ht="23.25" customHeight="1">
      <c r="A143" s="32">
        <v>135</v>
      </c>
      <c r="B143" s="33" t="s">
        <v>162</v>
      </c>
      <c r="C143" s="34">
        <v>2548930</v>
      </c>
      <c r="D143" s="35">
        <v>2547208.52</v>
      </c>
      <c r="E143" s="27">
        <f t="shared" si="18"/>
        <v>99.93246264118669</v>
      </c>
      <c r="F143" s="28" t="e">
        <f>+#REF!-E143</f>
        <v>#REF!</v>
      </c>
      <c r="G143" s="25">
        <f t="shared" si="23"/>
        <v>1721.4799999999814</v>
      </c>
      <c r="H143" s="31">
        <f t="shared" si="19"/>
        <v>0.06753735881330525</v>
      </c>
      <c r="I143" s="35"/>
      <c r="J143" s="27">
        <f t="shared" si="20"/>
        <v>0</v>
      </c>
      <c r="K143" s="35"/>
      <c r="L143" s="27">
        <f t="shared" si="21"/>
        <v>0</v>
      </c>
      <c r="M143" s="26">
        <f t="shared" si="24"/>
        <v>2547208.52</v>
      </c>
      <c r="N143" s="27">
        <f t="shared" si="25"/>
        <v>99.93246264118669</v>
      </c>
      <c r="O143" s="37" t="e">
        <f>+#REF!-N143</f>
        <v>#REF!</v>
      </c>
      <c r="P143" s="35">
        <f t="shared" si="26"/>
        <v>1721.4799999999814</v>
      </c>
      <c r="Q143" s="38">
        <f t="shared" si="22"/>
        <v>0.06753735881330525</v>
      </c>
    </row>
    <row r="144" spans="1:17" s="1" customFormat="1" ht="23.25" customHeight="1">
      <c r="A144" s="32">
        <v>136</v>
      </c>
      <c r="B144" s="33" t="s">
        <v>163</v>
      </c>
      <c r="C144" s="34">
        <v>9074120</v>
      </c>
      <c r="D144" s="35">
        <v>9067861.58</v>
      </c>
      <c r="E144" s="27">
        <f t="shared" si="18"/>
        <v>99.93103000621548</v>
      </c>
      <c r="F144" s="28" t="e">
        <f>+#REF!-E144</f>
        <v>#REF!</v>
      </c>
      <c r="G144" s="25">
        <f t="shared" si="23"/>
        <v>6258.4199999999255</v>
      </c>
      <c r="H144" s="31">
        <f t="shared" si="19"/>
        <v>0.06896999378452043</v>
      </c>
      <c r="I144" s="35"/>
      <c r="J144" s="27">
        <f t="shared" si="20"/>
        <v>0</v>
      </c>
      <c r="K144" s="35"/>
      <c r="L144" s="27">
        <f t="shared" si="21"/>
        <v>0</v>
      </c>
      <c r="M144" s="26">
        <f t="shared" si="24"/>
        <v>9067861.58</v>
      </c>
      <c r="N144" s="27">
        <f t="shared" si="25"/>
        <v>99.93103000621548</v>
      </c>
      <c r="O144" s="37" t="e">
        <f>+#REF!-N144</f>
        <v>#REF!</v>
      </c>
      <c r="P144" s="35">
        <f t="shared" si="26"/>
        <v>6258.4199999999255</v>
      </c>
      <c r="Q144" s="38">
        <f t="shared" si="22"/>
        <v>0.06896999378452043</v>
      </c>
    </row>
    <row r="145" spans="1:17" s="1" customFormat="1" ht="23.25" customHeight="1">
      <c r="A145" s="32">
        <v>137</v>
      </c>
      <c r="B145" s="33" t="s">
        <v>164</v>
      </c>
      <c r="C145" s="34">
        <v>13362040</v>
      </c>
      <c r="D145" s="35">
        <v>13352761.48</v>
      </c>
      <c r="E145" s="27">
        <f t="shared" si="18"/>
        <v>99.93056060302169</v>
      </c>
      <c r="F145" s="28" t="e">
        <f>+#REF!-E145</f>
        <v>#REF!</v>
      </c>
      <c r="G145" s="25">
        <f t="shared" si="23"/>
        <v>9278.519999999553</v>
      </c>
      <c r="H145" s="31">
        <f t="shared" si="19"/>
        <v>0.06943939697830236</v>
      </c>
      <c r="I145" s="35"/>
      <c r="J145" s="27">
        <f t="shared" si="20"/>
        <v>0</v>
      </c>
      <c r="K145" s="35"/>
      <c r="L145" s="27">
        <f t="shared" si="21"/>
        <v>0</v>
      </c>
      <c r="M145" s="26">
        <f t="shared" si="24"/>
        <v>13352761.48</v>
      </c>
      <c r="N145" s="27">
        <f t="shared" si="25"/>
        <v>99.93056060302169</v>
      </c>
      <c r="O145" s="37" t="e">
        <f>+#REF!-N145</f>
        <v>#REF!</v>
      </c>
      <c r="P145" s="35">
        <f t="shared" si="26"/>
        <v>9278.519999999553</v>
      </c>
      <c r="Q145" s="38">
        <f t="shared" si="22"/>
        <v>0.06943939697830236</v>
      </c>
    </row>
    <row r="146" spans="1:17" s="1" customFormat="1" ht="23.25" customHeight="1">
      <c r="A146" s="32">
        <v>138</v>
      </c>
      <c r="B146" s="33" t="s">
        <v>165</v>
      </c>
      <c r="C146" s="34">
        <v>4658545</v>
      </c>
      <c r="D146" s="35">
        <v>4655222.69</v>
      </c>
      <c r="E146" s="27">
        <f t="shared" si="18"/>
        <v>99.92868352672349</v>
      </c>
      <c r="F146" s="28" t="e">
        <f>+#REF!-E146</f>
        <v>#REF!</v>
      </c>
      <c r="G146" s="25">
        <f t="shared" si="23"/>
        <v>3322.30999999959</v>
      </c>
      <c r="H146" s="31">
        <f t="shared" si="19"/>
        <v>0.07131647327651854</v>
      </c>
      <c r="I146" s="35"/>
      <c r="J146" s="27">
        <f t="shared" si="20"/>
        <v>0</v>
      </c>
      <c r="K146" s="35"/>
      <c r="L146" s="27">
        <f t="shared" si="21"/>
        <v>0</v>
      </c>
      <c r="M146" s="26">
        <f t="shared" si="24"/>
        <v>4655222.69</v>
      </c>
      <c r="N146" s="27">
        <f t="shared" si="25"/>
        <v>99.92868352672349</v>
      </c>
      <c r="O146" s="37" t="e">
        <f>+#REF!-N146</f>
        <v>#REF!</v>
      </c>
      <c r="P146" s="35">
        <f t="shared" si="26"/>
        <v>3322.30999999959</v>
      </c>
      <c r="Q146" s="38">
        <f t="shared" si="22"/>
        <v>0.07131647327651854</v>
      </c>
    </row>
    <row r="147" spans="1:17" s="1" customFormat="1" ht="23.25" customHeight="1">
      <c r="A147" s="32">
        <v>139</v>
      </c>
      <c r="B147" s="33" t="s">
        <v>166</v>
      </c>
      <c r="C147" s="34">
        <v>3452888</v>
      </c>
      <c r="D147" s="35">
        <v>3450357.06</v>
      </c>
      <c r="E147" s="27">
        <f t="shared" si="18"/>
        <v>99.92670077917384</v>
      </c>
      <c r="F147" s="28" t="e">
        <f>+#REF!-E147</f>
        <v>#REF!</v>
      </c>
      <c r="G147" s="25">
        <f t="shared" si="23"/>
        <v>2530.939999999944</v>
      </c>
      <c r="H147" s="31">
        <f t="shared" si="19"/>
        <v>0.07329922082615897</v>
      </c>
      <c r="I147" s="35"/>
      <c r="J147" s="27">
        <f t="shared" si="20"/>
        <v>0</v>
      </c>
      <c r="K147" s="35"/>
      <c r="L147" s="27">
        <f t="shared" si="21"/>
        <v>0</v>
      </c>
      <c r="M147" s="26">
        <f t="shared" si="24"/>
        <v>3450357.06</v>
      </c>
      <c r="N147" s="27">
        <f t="shared" si="25"/>
        <v>99.92670077917384</v>
      </c>
      <c r="O147" s="37" t="e">
        <f>+#REF!-N147</f>
        <v>#REF!</v>
      </c>
      <c r="P147" s="35">
        <f t="shared" si="26"/>
        <v>2530.939999999944</v>
      </c>
      <c r="Q147" s="38">
        <f t="shared" si="22"/>
        <v>0.07329922082615897</v>
      </c>
    </row>
    <row r="148" spans="1:17" s="1" customFormat="1" ht="23.25" customHeight="1">
      <c r="A148" s="32">
        <v>140</v>
      </c>
      <c r="B148" s="33" t="s">
        <v>167</v>
      </c>
      <c r="C148" s="34">
        <v>3172078</v>
      </c>
      <c r="D148" s="35">
        <v>3169702.93</v>
      </c>
      <c r="E148" s="27">
        <f t="shared" si="18"/>
        <v>99.9251257377656</v>
      </c>
      <c r="F148" s="28" t="e">
        <f>+#REF!-E148</f>
        <v>#REF!</v>
      </c>
      <c r="G148" s="25">
        <f t="shared" si="23"/>
        <v>2375.0699999998324</v>
      </c>
      <c r="H148" s="31">
        <f t="shared" si="19"/>
        <v>0.07487426223440383</v>
      </c>
      <c r="I148" s="35"/>
      <c r="J148" s="27">
        <f t="shared" si="20"/>
        <v>0</v>
      </c>
      <c r="K148" s="35"/>
      <c r="L148" s="27">
        <f t="shared" si="21"/>
        <v>0</v>
      </c>
      <c r="M148" s="26">
        <f t="shared" si="24"/>
        <v>3169702.93</v>
      </c>
      <c r="N148" s="27">
        <f t="shared" si="25"/>
        <v>99.9251257377656</v>
      </c>
      <c r="O148" s="37" t="e">
        <f>+#REF!-N148</f>
        <v>#REF!</v>
      </c>
      <c r="P148" s="35">
        <f t="shared" si="26"/>
        <v>2375.0699999998324</v>
      </c>
      <c r="Q148" s="38">
        <f t="shared" si="22"/>
        <v>0.07487426223440383</v>
      </c>
    </row>
    <row r="149" spans="1:17" s="1" customFormat="1" ht="23.25" customHeight="1">
      <c r="A149" s="32">
        <v>141</v>
      </c>
      <c r="B149" s="33" t="s">
        <v>168</v>
      </c>
      <c r="C149" s="34">
        <v>11764976</v>
      </c>
      <c r="D149" s="35">
        <v>11755828.6</v>
      </c>
      <c r="E149" s="27">
        <f t="shared" si="18"/>
        <v>99.9222488851656</v>
      </c>
      <c r="F149" s="28" t="e">
        <f>+#REF!-E149</f>
        <v>#REF!</v>
      </c>
      <c r="G149" s="25">
        <f t="shared" si="23"/>
        <v>9147.400000000373</v>
      </c>
      <c r="H149" s="31">
        <f t="shared" si="19"/>
        <v>0.07775111483440657</v>
      </c>
      <c r="I149" s="35"/>
      <c r="J149" s="27">
        <f t="shared" si="20"/>
        <v>0</v>
      </c>
      <c r="K149" s="35"/>
      <c r="L149" s="27">
        <f t="shared" si="21"/>
        <v>0</v>
      </c>
      <c r="M149" s="26">
        <f t="shared" si="24"/>
        <v>11755828.6</v>
      </c>
      <c r="N149" s="27">
        <f t="shared" si="25"/>
        <v>99.9222488851656</v>
      </c>
      <c r="O149" s="37" t="e">
        <f>+#REF!-N149</f>
        <v>#REF!</v>
      </c>
      <c r="P149" s="35">
        <f t="shared" si="26"/>
        <v>9147.400000000373</v>
      </c>
      <c r="Q149" s="38">
        <f t="shared" si="22"/>
        <v>0.07775111483440657</v>
      </c>
    </row>
    <row r="150" spans="1:17" s="1" customFormat="1" ht="23.25" customHeight="1">
      <c r="A150" s="32">
        <v>142</v>
      </c>
      <c r="B150" s="33" t="s">
        <v>169</v>
      </c>
      <c r="C150" s="34">
        <v>9842045</v>
      </c>
      <c r="D150" s="35">
        <v>9834331.03</v>
      </c>
      <c r="E150" s="27">
        <f t="shared" si="18"/>
        <v>99.92162228479954</v>
      </c>
      <c r="F150" s="28" t="e">
        <f>+#REF!-E150</f>
        <v>#REF!</v>
      </c>
      <c r="G150" s="25">
        <f t="shared" si="23"/>
        <v>7713.970000000671</v>
      </c>
      <c r="H150" s="31">
        <f t="shared" si="19"/>
        <v>0.0783777152004555</v>
      </c>
      <c r="I150" s="35"/>
      <c r="J150" s="27">
        <f t="shared" si="20"/>
        <v>0</v>
      </c>
      <c r="K150" s="35"/>
      <c r="L150" s="27">
        <f t="shared" si="21"/>
        <v>0</v>
      </c>
      <c r="M150" s="26">
        <f t="shared" si="24"/>
        <v>9834331.03</v>
      </c>
      <c r="N150" s="27">
        <f t="shared" si="25"/>
        <v>99.92162228479954</v>
      </c>
      <c r="O150" s="37" t="e">
        <f>+#REF!-N150</f>
        <v>#REF!</v>
      </c>
      <c r="P150" s="35">
        <f t="shared" si="26"/>
        <v>7713.970000000671</v>
      </c>
      <c r="Q150" s="38">
        <f t="shared" si="22"/>
        <v>0.0783777152004555</v>
      </c>
    </row>
    <row r="151" spans="1:17" s="1" customFormat="1" ht="23.25" customHeight="1">
      <c r="A151" s="32">
        <v>143</v>
      </c>
      <c r="B151" s="33" t="s">
        <v>170</v>
      </c>
      <c r="C151" s="34">
        <v>3671880</v>
      </c>
      <c r="D151" s="35">
        <v>3668940.92</v>
      </c>
      <c r="E151" s="27">
        <f t="shared" si="18"/>
        <v>99.91995707920738</v>
      </c>
      <c r="F151" s="28" t="e">
        <f>+#REF!-E151</f>
        <v>#REF!</v>
      </c>
      <c r="G151" s="25">
        <f t="shared" si="23"/>
        <v>2939.0800000000745</v>
      </c>
      <c r="H151" s="31">
        <f t="shared" si="19"/>
        <v>0.08004292079262053</v>
      </c>
      <c r="I151" s="35"/>
      <c r="J151" s="27">
        <f t="shared" si="20"/>
        <v>0</v>
      </c>
      <c r="K151" s="35"/>
      <c r="L151" s="27">
        <f t="shared" si="21"/>
        <v>0</v>
      </c>
      <c r="M151" s="26">
        <f t="shared" si="24"/>
        <v>3668940.92</v>
      </c>
      <c r="N151" s="27">
        <f t="shared" si="25"/>
        <v>99.91995707920738</v>
      </c>
      <c r="O151" s="37" t="e">
        <f>+#REF!-N151</f>
        <v>#REF!</v>
      </c>
      <c r="P151" s="35">
        <f t="shared" si="26"/>
        <v>2939.0800000000745</v>
      </c>
      <c r="Q151" s="38">
        <f t="shared" si="22"/>
        <v>0.08004292079262053</v>
      </c>
    </row>
    <row r="152" spans="1:17" s="1" customFormat="1" ht="23.25" customHeight="1">
      <c r="A152" s="32">
        <v>144</v>
      </c>
      <c r="B152" s="33" t="s">
        <v>171</v>
      </c>
      <c r="C152" s="34">
        <v>7619875</v>
      </c>
      <c r="D152" s="35">
        <v>7613342.3</v>
      </c>
      <c r="E152" s="27">
        <f t="shared" si="18"/>
        <v>99.91426762250038</v>
      </c>
      <c r="F152" s="28" t="e">
        <f>+#REF!-E152</f>
        <v>#REF!</v>
      </c>
      <c r="G152" s="25">
        <f t="shared" si="23"/>
        <v>6532.700000000186</v>
      </c>
      <c r="H152" s="31">
        <f t="shared" si="19"/>
        <v>0.08573237749963335</v>
      </c>
      <c r="I152" s="35"/>
      <c r="J152" s="27">
        <f t="shared" si="20"/>
        <v>0</v>
      </c>
      <c r="K152" s="35"/>
      <c r="L152" s="27">
        <f t="shared" si="21"/>
        <v>0</v>
      </c>
      <c r="M152" s="26">
        <f t="shared" si="24"/>
        <v>7613342.3</v>
      </c>
      <c r="N152" s="27">
        <f t="shared" si="25"/>
        <v>99.91426762250038</v>
      </c>
      <c r="O152" s="37" t="e">
        <f>+#REF!-N152</f>
        <v>#REF!</v>
      </c>
      <c r="P152" s="35">
        <f t="shared" si="26"/>
        <v>6532.700000000186</v>
      </c>
      <c r="Q152" s="38">
        <f t="shared" si="22"/>
        <v>0.08573237749963335</v>
      </c>
    </row>
    <row r="153" spans="1:17" s="1" customFormat="1" ht="23.25" customHeight="1">
      <c r="A153" s="32">
        <v>145</v>
      </c>
      <c r="B153" s="33" t="s">
        <v>172</v>
      </c>
      <c r="C153" s="34">
        <v>1302120</v>
      </c>
      <c r="D153" s="35">
        <v>1300875.77</v>
      </c>
      <c r="E153" s="27">
        <f t="shared" si="18"/>
        <v>99.90444582680551</v>
      </c>
      <c r="F153" s="28" t="e">
        <f>+#REF!-E153</f>
        <v>#REF!</v>
      </c>
      <c r="G153" s="25">
        <f t="shared" si="23"/>
        <v>1244.2299999999814</v>
      </c>
      <c r="H153" s="31">
        <f t="shared" si="19"/>
        <v>0.09555417319448141</v>
      </c>
      <c r="I153" s="35"/>
      <c r="J153" s="27">
        <f t="shared" si="20"/>
        <v>0</v>
      </c>
      <c r="K153" s="35"/>
      <c r="L153" s="27">
        <f t="shared" si="21"/>
        <v>0</v>
      </c>
      <c r="M153" s="26">
        <f t="shared" si="24"/>
        <v>1300875.77</v>
      </c>
      <c r="N153" s="27">
        <f t="shared" si="25"/>
        <v>99.90444582680551</v>
      </c>
      <c r="O153" s="37" t="e">
        <f>+#REF!-N153</f>
        <v>#REF!</v>
      </c>
      <c r="P153" s="35">
        <f t="shared" si="26"/>
        <v>1244.2299999999814</v>
      </c>
      <c r="Q153" s="38">
        <f t="shared" si="22"/>
        <v>0.09555417319448141</v>
      </c>
    </row>
    <row r="154" spans="1:17" s="1" customFormat="1" ht="23.25" customHeight="1">
      <c r="A154" s="32">
        <v>146</v>
      </c>
      <c r="B154" s="33" t="s">
        <v>173</v>
      </c>
      <c r="C154" s="34">
        <v>15556979</v>
      </c>
      <c r="D154" s="35">
        <v>15541528.27</v>
      </c>
      <c r="E154" s="27">
        <f t="shared" si="18"/>
        <v>99.90068296678938</v>
      </c>
      <c r="F154" s="28" t="e">
        <f>+#REF!-E154</f>
        <v>#REF!</v>
      </c>
      <c r="G154" s="25">
        <f t="shared" si="23"/>
        <v>15450.730000000447</v>
      </c>
      <c r="H154" s="31">
        <f t="shared" si="19"/>
        <v>0.09931703321062815</v>
      </c>
      <c r="I154" s="35"/>
      <c r="J154" s="27">
        <f t="shared" si="20"/>
        <v>0</v>
      </c>
      <c r="K154" s="35"/>
      <c r="L154" s="27">
        <f t="shared" si="21"/>
        <v>0</v>
      </c>
      <c r="M154" s="26">
        <f t="shared" si="24"/>
        <v>15541528.27</v>
      </c>
      <c r="N154" s="27">
        <f t="shared" si="25"/>
        <v>99.90068296678938</v>
      </c>
      <c r="O154" s="37" t="e">
        <f>+#REF!-N154</f>
        <v>#REF!</v>
      </c>
      <c r="P154" s="35">
        <f t="shared" si="26"/>
        <v>15450.730000000447</v>
      </c>
      <c r="Q154" s="38">
        <f t="shared" si="22"/>
        <v>0.09931703321062815</v>
      </c>
    </row>
    <row r="155" spans="1:17" s="1" customFormat="1" ht="23.25" customHeight="1">
      <c r="A155" s="32">
        <v>147</v>
      </c>
      <c r="B155" s="33" t="s">
        <v>174</v>
      </c>
      <c r="C155" s="34">
        <v>8198320</v>
      </c>
      <c r="D155" s="35">
        <v>8190061.66</v>
      </c>
      <c r="E155" s="27">
        <f t="shared" si="18"/>
        <v>99.89926789878902</v>
      </c>
      <c r="F155" s="28" t="e">
        <f>+#REF!-E155</f>
        <v>#REF!</v>
      </c>
      <c r="G155" s="25">
        <f t="shared" si="23"/>
        <v>8258.339999999851</v>
      </c>
      <c r="H155" s="31">
        <f t="shared" si="19"/>
        <v>0.10073210121097799</v>
      </c>
      <c r="I155" s="35"/>
      <c r="J155" s="27">
        <f t="shared" si="20"/>
        <v>0</v>
      </c>
      <c r="K155" s="35"/>
      <c r="L155" s="27">
        <f t="shared" si="21"/>
        <v>0</v>
      </c>
      <c r="M155" s="26">
        <f t="shared" si="24"/>
        <v>8190061.66</v>
      </c>
      <c r="N155" s="27">
        <f t="shared" si="25"/>
        <v>99.89926789878902</v>
      </c>
      <c r="O155" s="37" t="e">
        <f>+#REF!-N155</f>
        <v>#REF!</v>
      </c>
      <c r="P155" s="35">
        <f t="shared" si="26"/>
        <v>8258.339999999851</v>
      </c>
      <c r="Q155" s="38">
        <f t="shared" si="22"/>
        <v>0.10073210121097799</v>
      </c>
    </row>
    <row r="156" spans="1:17" s="1" customFormat="1" ht="23.25" customHeight="1">
      <c r="A156" s="32">
        <v>148</v>
      </c>
      <c r="B156" s="33" t="s">
        <v>175</v>
      </c>
      <c r="C156" s="34">
        <v>10667429</v>
      </c>
      <c r="D156" s="35">
        <v>10655403.43</v>
      </c>
      <c r="E156" s="27">
        <f t="shared" si="18"/>
        <v>99.88726833804097</v>
      </c>
      <c r="F156" s="28" t="e">
        <f>+#REF!-E156</f>
        <v>#REF!</v>
      </c>
      <c r="G156" s="25">
        <f t="shared" si="23"/>
        <v>12025.570000000298</v>
      </c>
      <c r="H156" s="31">
        <f t="shared" si="19"/>
        <v>0.11273166195903715</v>
      </c>
      <c r="I156" s="35"/>
      <c r="J156" s="27">
        <f t="shared" si="20"/>
        <v>0</v>
      </c>
      <c r="K156" s="35"/>
      <c r="L156" s="27">
        <f t="shared" si="21"/>
        <v>0</v>
      </c>
      <c r="M156" s="26">
        <f t="shared" si="24"/>
        <v>10655403.43</v>
      </c>
      <c r="N156" s="27">
        <f t="shared" si="25"/>
        <v>99.88726833804097</v>
      </c>
      <c r="O156" s="37" t="e">
        <f>+#REF!-N156</f>
        <v>#REF!</v>
      </c>
      <c r="P156" s="35">
        <f t="shared" si="26"/>
        <v>12025.570000000298</v>
      </c>
      <c r="Q156" s="38">
        <f t="shared" si="22"/>
        <v>0.11273166195903715</v>
      </c>
    </row>
    <row r="157" spans="1:17" s="1" customFormat="1" ht="23.25" customHeight="1">
      <c r="A157" s="32">
        <v>149</v>
      </c>
      <c r="B157" s="33" t="s">
        <v>176</v>
      </c>
      <c r="C157" s="34">
        <v>4033720</v>
      </c>
      <c r="D157" s="35">
        <v>4029142.06</v>
      </c>
      <c r="E157" s="27">
        <f t="shared" si="18"/>
        <v>99.88650823557411</v>
      </c>
      <c r="F157" s="28" t="e">
        <f>+#REF!-E157</f>
        <v>#REF!</v>
      </c>
      <c r="G157" s="25">
        <f t="shared" si="23"/>
        <v>4577.939999999944</v>
      </c>
      <c r="H157" s="31">
        <f t="shared" si="19"/>
        <v>0.11349176442588836</v>
      </c>
      <c r="I157" s="35"/>
      <c r="J157" s="27">
        <f t="shared" si="20"/>
        <v>0</v>
      </c>
      <c r="K157" s="35"/>
      <c r="L157" s="27">
        <f t="shared" si="21"/>
        <v>0</v>
      </c>
      <c r="M157" s="26">
        <f t="shared" si="24"/>
        <v>4029142.06</v>
      </c>
      <c r="N157" s="27">
        <f t="shared" si="25"/>
        <v>99.88650823557411</v>
      </c>
      <c r="O157" s="37" t="e">
        <f>+#REF!-N157</f>
        <v>#REF!</v>
      </c>
      <c r="P157" s="35">
        <f t="shared" si="26"/>
        <v>4577.939999999944</v>
      </c>
      <c r="Q157" s="38">
        <f t="shared" si="22"/>
        <v>0.11349176442588836</v>
      </c>
    </row>
    <row r="158" spans="1:17" s="1" customFormat="1" ht="23.25" customHeight="1">
      <c r="A158" s="32">
        <v>150</v>
      </c>
      <c r="B158" s="33" t="s">
        <v>177</v>
      </c>
      <c r="C158" s="34">
        <v>3021065</v>
      </c>
      <c r="D158" s="35">
        <v>3017442.37</v>
      </c>
      <c r="E158" s="27">
        <f t="shared" si="18"/>
        <v>99.8800876512091</v>
      </c>
      <c r="F158" s="28" t="e">
        <f>+#REF!-E158</f>
        <v>#REF!</v>
      </c>
      <c r="G158" s="25">
        <f t="shared" si="23"/>
        <v>3622.6299999998882</v>
      </c>
      <c r="H158" s="31">
        <f t="shared" si="19"/>
        <v>0.11991234879090282</v>
      </c>
      <c r="I158" s="35"/>
      <c r="J158" s="27">
        <f t="shared" si="20"/>
        <v>0</v>
      </c>
      <c r="K158" s="35"/>
      <c r="L158" s="27">
        <f t="shared" si="21"/>
        <v>0</v>
      </c>
      <c r="M158" s="26">
        <f t="shared" si="24"/>
        <v>3017442.37</v>
      </c>
      <c r="N158" s="27">
        <f t="shared" si="25"/>
        <v>99.8800876512091</v>
      </c>
      <c r="O158" s="37" t="e">
        <f>+#REF!-N158</f>
        <v>#REF!</v>
      </c>
      <c r="P158" s="35">
        <f t="shared" si="26"/>
        <v>3622.6299999998882</v>
      </c>
      <c r="Q158" s="38">
        <f t="shared" si="22"/>
        <v>0.11991234879090282</v>
      </c>
    </row>
    <row r="159" spans="1:17" s="1" customFormat="1" ht="23.25" customHeight="1">
      <c r="A159" s="32">
        <v>151</v>
      </c>
      <c r="B159" s="33" t="s">
        <v>178</v>
      </c>
      <c r="C159" s="34">
        <v>3662429</v>
      </c>
      <c r="D159" s="35">
        <v>3657915.16</v>
      </c>
      <c r="E159" s="27">
        <f t="shared" si="18"/>
        <v>99.87675283261464</v>
      </c>
      <c r="F159" s="28" t="e">
        <f>+#REF!-E159</f>
        <v>#REF!</v>
      </c>
      <c r="G159" s="25">
        <f t="shared" si="23"/>
        <v>4513.839999999851</v>
      </c>
      <c r="H159" s="31">
        <f t="shared" si="19"/>
        <v>0.12324716738535685</v>
      </c>
      <c r="I159" s="35"/>
      <c r="J159" s="27">
        <f t="shared" si="20"/>
        <v>0</v>
      </c>
      <c r="K159" s="35"/>
      <c r="L159" s="27">
        <f t="shared" si="21"/>
        <v>0</v>
      </c>
      <c r="M159" s="26">
        <f t="shared" si="24"/>
        <v>3657915.16</v>
      </c>
      <c r="N159" s="27">
        <f t="shared" si="25"/>
        <v>99.87675283261464</v>
      </c>
      <c r="O159" s="37" t="e">
        <f>+#REF!-N159</f>
        <v>#REF!</v>
      </c>
      <c r="P159" s="35">
        <f t="shared" si="26"/>
        <v>4513.839999999851</v>
      </c>
      <c r="Q159" s="38">
        <f t="shared" si="22"/>
        <v>0.12324716738535685</v>
      </c>
    </row>
    <row r="160" spans="1:17" s="1" customFormat="1" ht="23.25" customHeight="1">
      <c r="A160" s="32">
        <v>152</v>
      </c>
      <c r="B160" s="33" t="s">
        <v>179</v>
      </c>
      <c r="C160" s="34">
        <v>6269169</v>
      </c>
      <c r="D160" s="35">
        <v>6261353.51</v>
      </c>
      <c r="E160" s="27">
        <f t="shared" si="18"/>
        <v>99.87533451403208</v>
      </c>
      <c r="F160" s="28" t="e">
        <f>+#REF!-E160</f>
        <v>#REF!</v>
      </c>
      <c r="G160" s="25">
        <f t="shared" si="23"/>
        <v>7815.4900000002235</v>
      </c>
      <c r="H160" s="31">
        <f t="shared" si="19"/>
        <v>0.12466548596792053</v>
      </c>
      <c r="I160" s="35"/>
      <c r="J160" s="27">
        <f t="shared" si="20"/>
        <v>0</v>
      </c>
      <c r="K160" s="35"/>
      <c r="L160" s="27">
        <f t="shared" si="21"/>
        <v>0</v>
      </c>
      <c r="M160" s="26">
        <f t="shared" si="24"/>
        <v>6261353.51</v>
      </c>
      <c r="N160" s="27">
        <f t="shared" si="25"/>
        <v>99.87533451403208</v>
      </c>
      <c r="O160" s="37" t="e">
        <f>+#REF!-N160</f>
        <v>#REF!</v>
      </c>
      <c r="P160" s="35">
        <f t="shared" si="26"/>
        <v>7815.4900000002235</v>
      </c>
      <c r="Q160" s="38">
        <f t="shared" si="22"/>
        <v>0.12466548596792053</v>
      </c>
    </row>
    <row r="161" spans="1:17" s="1" customFormat="1" ht="23.25" customHeight="1">
      <c r="A161" s="32">
        <v>153</v>
      </c>
      <c r="B161" s="33" t="s">
        <v>180</v>
      </c>
      <c r="C161" s="34">
        <v>9156903</v>
      </c>
      <c r="D161" s="35">
        <v>9145266.91</v>
      </c>
      <c r="E161" s="27">
        <f t="shared" si="18"/>
        <v>99.87292548583292</v>
      </c>
      <c r="F161" s="28" t="e">
        <f>+#REF!-E161</f>
        <v>#REF!</v>
      </c>
      <c r="G161" s="25">
        <f t="shared" si="23"/>
        <v>11636.089999999851</v>
      </c>
      <c r="H161" s="31">
        <f t="shared" si="19"/>
        <v>0.1270745141670699</v>
      </c>
      <c r="I161" s="35"/>
      <c r="J161" s="27">
        <f t="shared" si="20"/>
        <v>0</v>
      </c>
      <c r="K161" s="35"/>
      <c r="L161" s="27">
        <f t="shared" si="21"/>
        <v>0</v>
      </c>
      <c r="M161" s="26">
        <f t="shared" si="24"/>
        <v>9145266.91</v>
      </c>
      <c r="N161" s="27">
        <f t="shared" si="25"/>
        <v>99.87292548583292</v>
      </c>
      <c r="O161" s="37" t="e">
        <f>+#REF!-N161</f>
        <v>#REF!</v>
      </c>
      <c r="P161" s="35">
        <f t="shared" si="26"/>
        <v>11636.089999999851</v>
      </c>
      <c r="Q161" s="38">
        <f t="shared" si="22"/>
        <v>0.1270745141670699</v>
      </c>
    </row>
    <row r="162" spans="1:17" s="1" customFormat="1" ht="23.25" customHeight="1">
      <c r="A162" s="32">
        <v>154</v>
      </c>
      <c r="B162" s="33" t="s">
        <v>181</v>
      </c>
      <c r="C162" s="34">
        <v>13189165</v>
      </c>
      <c r="D162" s="35">
        <v>13172394.3</v>
      </c>
      <c r="E162" s="27">
        <f t="shared" si="18"/>
        <v>99.87284486925442</v>
      </c>
      <c r="F162" s="28" t="e">
        <f>+#REF!-E162</f>
        <v>#REF!</v>
      </c>
      <c r="G162" s="25">
        <f t="shared" si="23"/>
        <v>16770.699999999255</v>
      </c>
      <c r="H162" s="31">
        <f t="shared" si="19"/>
        <v>0.12715513074557225</v>
      </c>
      <c r="I162" s="35"/>
      <c r="J162" s="27">
        <f t="shared" si="20"/>
        <v>0</v>
      </c>
      <c r="K162" s="35"/>
      <c r="L162" s="27">
        <f t="shared" si="21"/>
        <v>0</v>
      </c>
      <c r="M162" s="26">
        <f t="shared" si="24"/>
        <v>13172394.3</v>
      </c>
      <c r="N162" s="27">
        <f t="shared" si="25"/>
        <v>99.87284486925442</v>
      </c>
      <c r="O162" s="37" t="e">
        <f>+#REF!-N162</f>
        <v>#REF!</v>
      </c>
      <c r="P162" s="35">
        <f t="shared" si="26"/>
        <v>16770.699999999255</v>
      </c>
      <c r="Q162" s="38">
        <f t="shared" si="22"/>
        <v>0.12715513074557225</v>
      </c>
    </row>
    <row r="163" spans="1:17" s="1" customFormat="1" ht="23.25" customHeight="1">
      <c r="A163" s="32">
        <v>155</v>
      </c>
      <c r="B163" s="33" t="s">
        <v>182</v>
      </c>
      <c r="C163" s="34">
        <v>14732627</v>
      </c>
      <c r="D163" s="35">
        <v>14713884.23</v>
      </c>
      <c r="E163" s="27">
        <f t="shared" si="18"/>
        <v>99.87278052990821</v>
      </c>
      <c r="F163" s="28" t="e">
        <f>+#REF!-E163</f>
        <v>#REF!</v>
      </c>
      <c r="G163" s="25">
        <f t="shared" si="23"/>
        <v>18742.769999999553</v>
      </c>
      <c r="H163" s="31">
        <f t="shared" si="19"/>
        <v>0.1272194700917871</v>
      </c>
      <c r="I163" s="35"/>
      <c r="J163" s="27">
        <f t="shared" si="20"/>
        <v>0</v>
      </c>
      <c r="K163" s="35"/>
      <c r="L163" s="27">
        <f t="shared" si="21"/>
        <v>0</v>
      </c>
      <c r="M163" s="26">
        <f t="shared" si="24"/>
        <v>14713884.23</v>
      </c>
      <c r="N163" s="27">
        <f t="shared" si="25"/>
        <v>99.87278052990821</v>
      </c>
      <c r="O163" s="37" t="e">
        <f>+#REF!-N163</f>
        <v>#REF!</v>
      </c>
      <c r="P163" s="35">
        <f t="shared" si="26"/>
        <v>18742.769999999553</v>
      </c>
      <c r="Q163" s="38">
        <f t="shared" si="22"/>
        <v>0.1272194700917871</v>
      </c>
    </row>
    <row r="164" spans="1:17" s="1" customFormat="1" ht="23.25" customHeight="1">
      <c r="A164" s="32">
        <v>156</v>
      </c>
      <c r="B164" s="33" t="s">
        <v>183</v>
      </c>
      <c r="C164" s="34">
        <v>19570809</v>
      </c>
      <c r="D164" s="35">
        <v>19545874.28</v>
      </c>
      <c r="E164" s="27">
        <f t="shared" si="18"/>
        <v>99.87259228783032</v>
      </c>
      <c r="F164" s="28" t="e">
        <f>+#REF!-E164</f>
        <v>#REF!</v>
      </c>
      <c r="G164" s="25">
        <f t="shared" si="23"/>
        <v>24934.719999998808</v>
      </c>
      <c r="H164" s="31">
        <f t="shared" si="19"/>
        <v>0.127407712169685</v>
      </c>
      <c r="I164" s="35"/>
      <c r="J164" s="27">
        <f t="shared" si="20"/>
        <v>0</v>
      </c>
      <c r="K164" s="35"/>
      <c r="L164" s="27">
        <f t="shared" si="21"/>
        <v>0</v>
      </c>
      <c r="M164" s="26">
        <f t="shared" si="24"/>
        <v>19545874.28</v>
      </c>
      <c r="N164" s="27">
        <f t="shared" si="25"/>
        <v>99.87259228783032</v>
      </c>
      <c r="O164" s="37" t="e">
        <f>+#REF!-N164</f>
        <v>#REF!</v>
      </c>
      <c r="P164" s="35">
        <f t="shared" si="26"/>
        <v>24934.719999998808</v>
      </c>
      <c r="Q164" s="38">
        <f t="shared" si="22"/>
        <v>0.127407712169685</v>
      </c>
    </row>
    <row r="165" spans="1:17" s="1" customFormat="1" ht="23.25" customHeight="1">
      <c r="A165" s="32">
        <v>157</v>
      </c>
      <c r="B165" s="33" t="s">
        <v>184</v>
      </c>
      <c r="C165" s="34">
        <v>21958880</v>
      </c>
      <c r="D165" s="35">
        <v>21930765.81</v>
      </c>
      <c r="E165" s="27">
        <f t="shared" si="18"/>
        <v>99.87196892555541</v>
      </c>
      <c r="F165" s="28" t="e">
        <f>+#REF!-E165</f>
        <v>#REF!</v>
      </c>
      <c r="G165" s="25">
        <f t="shared" si="23"/>
        <v>28114.19000000134</v>
      </c>
      <c r="H165" s="31">
        <f t="shared" si="19"/>
        <v>0.12803107444460438</v>
      </c>
      <c r="I165" s="35"/>
      <c r="J165" s="27">
        <f t="shared" si="20"/>
        <v>0</v>
      </c>
      <c r="K165" s="35"/>
      <c r="L165" s="27">
        <f t="shared" si="21"/>
        <v>0</v>
      </c>
      <c r="M165" s="26">
        <f t="shared" si="24"/>
        <v>21930765.81</v>
      </c>
      <c r="N165" s="27">
        <f t="shared" si="25"/>
        <v>99.87196892555541</v>
      </c>
      <c r="O165" s="37" t="e">
        <f>+#REF!-N165</f>
        <v>#REF!</v>
      </c>
      <c r="P165" s="35">
        <f t="shared" si="26"/>
        <v>28114.19000000134</v>
      </c>
      <c r="Q165" s="38">
        <f t="shared" si="22"/>
        <v>0.12803107444460438</v>
      </c>
    </row>
    <row r="166" spans="1:17" s="1" customFormat="1" ht="23.25" customHeight="1">
      <c r="A166" s="32">
        <v>158</v>
      </c>
      <c r="B166" s="33" t="s">
        <v>185</v>
      </c>
      <c r="C166" s="34">
        <v>16009038</v>
      </c>
      <c r="D166" s="35">
        <v>15988300.29</v>
      </c>
      <c r="E166" s="27">
        <f t="shared" si="18"/>
        <v>99.87046248500378</v>
      </c>
      <c r="F166" s="28" t="e">
        <f>+#REF!-E166</f>
        <v>#REF!</v>
      </c>
      <c r="G166" s="25">
        <f t="shared" si="23"/>
        <v>20737.710000000894</v>
      </c>
      <c r="H166" s="31">
        <f t="shared" si="19"/>
        <v>0.1295375149962221</v>
      </c>
      <c r="I166" s="35"/>
      <c r="J166" s="27">
        <f t="shared" si="20"/>
        <v>0</v>
      </c>
      <c r="K166" s="35"/>
      <c r="L166" s="27">
        <f t="shared" si="21"/>
        <v>0</v>
      </c>
      <c r="M166" s="26">
        <f t="shared" si="24"/>
        <v>15988300.29</v>
      </c>
      <c r="N166" s="27">
        <f t="shared" si="25"/>
        <v>99.87046248500378</v>
      </c>
      <c r="O166" s="37" t="e">
        <f>+#REF!-N166</f>
        <v>#REF!</v>
      </c>
      <c r="P166" s="35">
        <f t="shared" si="26"/>
        <v>20737.710000000894</v>
      </c>
      <c r="Q166" s="38">
        <f t="shared" si="22"/>
        <v>0.1295375149962221</v>
      </c>
    </row>
    <row r="167" spans="1:17" s="1" customFormat="1" ht="23.25" customHeight="1">
      <c r="A167" s="32">
        <v>159</v>
      </c>
      <c r="B167" s="33" t="s">
        <v>186</v>
      </c>
      <c r="C167" s="34">
        <v>3423133</v>
      </c>
      <c r="D167" s="35">
        <v>3418084.3</v>
      </c>
      <c r="E167" s="27">
        <f t="shared" si="18"/>
        <v>99.85251230378721</v>
      </c>
      <c r="F167" s="28" t="e">
        <f>+#REF!-E167</f>
        <v>#REF!</v>
      </c>
      <c r="G167" s="25">
        <f t="shared" si="23"/>
        <v>5048.700000000186</v>
      </c>
      <c r="H167" s="31">
        <f t="shared" si="19"/>
        <v>0.1474876962128023</v>
      </c>
      <c r="I167" s="35"/>
      <c r="J167" s="27">
        <f t="shared" si="20"/>
        <v>0</v>
      </c>
      <c r="K167" s="35"/>
      <c r="L167" s="27">
        <f t="shared" si="21"/>
        <v>0</v>
      </c>
      <c r="M167" s="26">
        <f t="shared" si="24"/>
        <v>3418084.3</v>
      </c>
      <c r="N167" s="27">
        <f t="shared" si="25"/>
        <v>99.85251230378721</v>
      </c>
      <c r="O167" s="37" t="e">
        <f>+#REF!-N167</f>
        <v>#REF!</v>
      </c>
      <c r="P167" s="35">
        <f t="shared" si="26"/>
        <v>5048.700000000186</v>
      </c>
      <c r="Q167" s="38">
        <f t="shared" si="22"/>
        <v>0.1474876962128023</v>
      </c>
    </row>
    <row r="168" spans="1:17" s="1" customFormat="1" ht="23.25" customHeight="1">
      <c r="A168" s="32">
        <v>160</v>
      </c>
      <c r="B168" s="33" t="s">
        <v>187</v>
      </c>
      <c r="C168" s="34">
        <v>1745670</v>
      </c>
      <c r="D168" s="35">
        <v>1743029.95</v>
      </c>
      <c r="E168" s="27">
        <f t="shared" si="18"/>
        <v>99.8487658033878</v>
      </c>
      <c r="F168" s="28" t="e">
        <f>+#REF!-E168</f>
        <v>#REF!</v>
      </c>
      <c r="G168" s="25">
        <f t="shared" si="23"/>
        <v>2640.0500000000466</v>
      </c>
      <c r="H168" s="31">
        <f t="shared" si="19"/>
        <v>0.15123419661219167</v>
      </c>
      <c r="I168" s="35"/>
      <c r="J168" s="27">
        <f t="shared" si="20"/>
        <v>0</v>
      </c>
      <c r="K168" s="35"/>
      <c r="L168" s="27">
        <f t="shared" si="21"/>
        <v>0</v>
      </c>
      <c r="M168" s="26">
        <f t="shared" si="24"/>
        <v>1743029.95</v>
      </c>
      <c r="N168" s="27">
        <f t="shared" si="25"/>
        <v>99.8487658033878</v>
      </c>
      <c r="O168" s="37" t="e">
        <f>+#REF!-N168</f>
        <v>#REF!</v>
      </c>
      <c r="P168" s="35">
        <f t="shared" si="26"/>
        <v>2640.0500000000466</v>
      </c>
      <c r="Q168" s="38">
        <f t="shared" si="22"/>
        <v>0.15123419661219167</v>
      </c>
    </row>
    <row r="169" spans="1:17" s="1" customFormat="1" ht="23.25" customHeight="1">
      <c r="A169" s="32">
        <v>161</v>
      </c>
      <c r="B169" s="33" t="s">
        <v>188</v>
      </c>
      <c r="C169" s="34">
        <v>8829952</v>
      </c>
      <c r="D169" s="35">
        <v>8814592.51</v>
      </c>
      <c r="E169" s="27">
        <f t="shared" si="18"/>
        <v>99.82605239530182</v>
      </c>
      <c r="F169" s="28" t="e">
        <f>+#REF!-E169</f>
        <v>#REF!</v>
      </c>
      <c r="G169" s="25">
        <f t="shared" si="23"/>
        <v>15359.490000000224</v>
      </c>
      <c r="H169" s="31">
        <f t="shared" si="19"/>
        <v>0.17394760469819343</v>
      </c>
      <c r="I169" s="35"/>
      <c r="J169" s="27">
        <f t="shared" si="20"/>
        <v>0</v>
      </c>
      <c r="K169" s="35"/>
      <c r="L169" s="27">
        <f t="shared" si="21"/>
        <v>0</v>
      </c>
      <c r="M169" s="26">
        <f t="shared" si="24"/>
        <v>8814592.51</v>
      </c>
      <c r="N169" s="27">
        <f t="shared" si="25"/>
        <v>99.82605239530182</v>
      </c>
      <c r="O169" s="37" t="e">
        <f>+#REF!-N169</f>
        <v>#REF!</v>
      </c>
      <c r="P169" s="35">
        <f t="shared" si="26"/>
        <v>15359.490000000224</v>
      </c>
      <c r="Q169" s="38">
        <f t="shared" si="22"/>
        <v>0.17394760469819343</v>
      </c>
    </row>
    <row r="170" spans="1:17" s="1" customFormat="1" ht="23.25" customHeight="1">
      <c r="A170" s="32">
        <v>162</v>
      </c>
      <c r="B170" s="33" t="s">
        <v>189</v>
      </c>
      <c r="C170" s="34">
        <v>5013700</v>
      </c>
      <c r="D170" s="35">
        <v>5004715.93</v>
      </c>
      <c r="E170" s="27">
        <f t="shared" si="18"/>
        <v>99.82080958174602</v>
      </c>
      <c r="F170" s="28" t="e">
        <f>+#REF!-E170</f>
        <v>#REF!</v>
      </c>
      <c r="G170" s="25">
        <f t="shared" si="23"/>
        <v>8984.070000000298</v>
      </c>
      <c r="H170" s="31">
        <f t="shared" si="19"/>
        <v>0.17919041825399004</v>
      </c>
      <c r="I170" s="35"/>
      <c r="J170" s="27">
        <f t="shared" si="20"/>
        <v>0</v>
      </c>
      <c r="K170" s="35"/>
      <c r="L170" s="27">
        <f t="shared" si="21"/>
        <v>0</v>
      </c>
      <c r="M170" s="26">
        <f t="shared" si="24"/>
        <v>5004715.93</v>
      </c>
      <c r="N170" s="27">
        <f t="shared" si="25"/>
        <v>99.82080958174602</v>
      </c>
      <c r="O170" s="37" t="e">
        <f>+#REF!-N170</f>
        <v>#REF!</v>
      </c>
      <c r="P170" s="35">
        <f t="shared" si="26"/>
        <v>8984.070000000298</v>
      </c>
      <c r="Q170" s="38">
        <f t="shared" si="22"/>
        <v>0.17919041825399004</v>
      </c>
    </row>
    <row r="171" spans="1:17" s="1" customFormat="1" ht="23.25" customHeight="1">
      <c r="A171" s="32">
        <v>163</v>
      </c>
      <c r="B171" s="33" t="s">
        <v>190</v>
      </c>
      <c r="C171" s="34">
        <v>2497579</v>
      </c>
      <c r="D171" s="35">
        <v>2493085.39</v>
      </c>
      <c r="E171" s="27">
        <f t="shared" si="18"/>
        <v>99.8200813667956</v>
      </c>
      <c r="F171" s="28" t="e">
        <f>+#REF!-E171</f>
        <v>#REF!</v>
      </c>
      <c r="G171" s="25">
        <f t="shared" si="23"/>
        <v>4493.60999999987</v>
      </c>
      <c r="H171" s="31">
        <f t="shared" si="19"/>
        <v>0.17991863320438992</v>
      </c>
      <c r="I171" s="35"/>
      <c r="J171" s="27">
        <f t="shared" si="20"/>
        <v>0</v>
      </c>
      <c r="K171" s="35"/>
      <c r="L171" s="27">
        <f t="shared" si="21"/>
        <v>0</v>
      </c>
      <c r="M171" s="26">
        <f t="shared" si="24"/>
        <v>2493085.39</v>
      </c>
      <c r="N171" s="27">
        <f t="shared" si="25"/>
        <v>99.8200813667956</v>
      </c>
      <c r="O171" s="37" t="e">
        <f>+#REF!-N171</f>
        <v>#REF!</v>
      </c>
      <c r="P171" s="35">
        <f t="shared" si="26"/>
        <v>4493.60999999987</v>
      </c>
      <c r="Q171" s="38">
        <f t="shared" si="22"/>
        <v>0.17991863320438992</v>
      </c>
    </row>
    <row r="172" spans="1:17" s="1" customFormat="1" ht="23.25" customHeight="1">
      <c r="A172" s="32">
        <v>164</v>
      </c>
      <c r="B172" s="33" t="s">
        <v>191</v>
      </c>
      <c r="C172" s="34">
        <v>7995590</v>
      </c>
      <c r="D172" s="35">
        <v>7980962.56</v>
      </c>
      <c r="E172" s="27">
        <f t="shared" si="18"/>
        <v>99.8170561522039</v>
      </c>
      <c r="F172" s="28" t="e">
        <f>+#REF!-E172</f>
        <v>#REF!</v>
      </c>
      <c r="G172" s="25">
        <f t="shared" si="23"/>
        <v>14627.44000000041</v>
      </c>
      <c r="H172" s="31">
        <f t="shared" si="19"/>
        <v>0.18294384779610273</v>
      </c>
      <c r="I172" s="35"/>
      <c r="J172" s="27">
        <f t="shared" si="20"/>
        <v>0</v>
      </c>
      <c r="K172" s="35"/>
      <c r="L172" s="27">
        <f t="shared" si="21"/>
        <v>0</v>
      </c>
      <c r="M172" s="26">
        <f t="shared" si="24"/>
        <v>7980962.56</v>
      </c>
      <c r="N172" s="27">
        <f t="shared" si="25"/>
        <v>99.8170561522039</v>
      </c>
      <c r="O172" s="37" t="e">
        <f>+#REF!-N172</f>
        <v>#REF!</v>
      </c>
      <c r="P172" s="35">
        <f t="shared" si="26"/>
        <v>14627.44000000041</v>
      </c>
      <c r="Q172" s="38">
        <f t="shared" si="22"/>
        <v>0.18294384779610273</v>
      </c>
    </row>
    <row r="173" spans="1:17" s="1" customFormat="1" ht="23.25" customHeight="1">
      <c r="A173" s="32">
        <v>165</v>
      </c>
      <c r="B173" s="33" t="s">
        <v>192</v>
      </c>
      <c r="C173" s="34">
        <v>14732835</v>
      </c>
      <c r="D173" s="35">
        <v>14705822.29</v>
      </c>
      <c r="E173" s="27">
        <f t="shared" si="18"/>
        <v>99.81664961292243</v>
      </c>
      <c r="F173" s="28" t="e">
        <f>+#REF!-E173</f>
        <v>#REF!</v>
      </c>
      <c r="G173" s="25">
        <f t="shared" si="23"/>
        <v>27012.710000000894</v>
      </c>
      <c r="H173" s="31">
        <f t="shared" si="19"/>
        <v>0.18335038707757803</v>
      </c>
      <c r="I173" s="35"/>
      <c r="J173" s="27">
        <f t="shared" si="20"/>
        <v>0</v>
      </c>
      <c r="K173" s="35"/>
      <c r="L173" s="27">
        <f t="shared" si="21"/>
        <v>0</v>
      </c>
      <c r="M173" s="26">
        <f t="shared" si="24"/>
        <v>14705822.29</v>
      </c>
      <c r="N173" s="27">
        <f t="shared" si="25"/>
        <v>99.81664961292243</v>
      </c>
      <c r="O173" s="37" t="e">
        <f>+#REF!-N173</f>
        <v>#REF!</v>
      </c>
      <c r="P173" s="35">
        <f t="shared" si="26"/>
        <v>27012.710000000894</v>
      </c>
      <c r="Q173" s="38">
        <f t="shared" si="22"/>
        <v>0.18335038707757803</v>
      </c>
    </row>
    <row r="174" spans="1:17" s="1" customFormat="1" ht="23.25" customHeight="1">
      <c r="A174" s="32">
        <v>166</v>
      </c>
      <c r="B174" s="33" t="s">
        <v>193</v>
      </c>
      <c r="C174" s="34">
        <v>1020959</v>
      </c>
      <c r="D174" s="35">
        <v>1019077.63</v>
      </c>
      <c r="E174" s="27">
        <f t="shared" si="18"/>
        <v>99.81572521521433</v>
      </c>
      <c r="F174" s="28" t="e">
        <f>+#REF!-E174</f>
        <v>#REF!</v>
      </c>
      <c r="G174" s="25">
        <f t="shared" si="23"/>
        <v>1881.3699999999953</v>
      </c>
      <c r="H174" s="31">
        <f t="shared" si="19"/>
        <v>0.18427478478567655</v>
      </c>
      <c r="I174" s="35">
        <v>1363.07</v>
      </c>
      <c r="J174" s="27">
        <f t="shared" si="20"/>
        <v>0.13350878928536797</v>
      </c>
      <c r="K174" s="35"/>
      <c r="L174" s="27">
        <f t="shared" si="21"/>
        <v>0</v>
      </c>
      <c r="M174" s="26">
        <f t="shared" si="24"/>
        <v>1020440.7</v>
      </c>
      <c r="N174" s="27">
        <f t="shared" si="25"/>
        <v>99.94923400449969</v>
      </c>
      <c r="O174" s="37" t="e">
        <f>+#REF!-N174</f>
        <v>#REF!</v>
      </c>
      <c r="P174" s="35">
        <f t="shared" si="26"/>
        <v>518.2999999999954</v>
      </c>
      <c r="Q174" s="38">
        <f t="shared" si="22"/>
        <v>0.050765995500308574</v>
      </c>
    </row>
    <row r="175" spans="1:17" s="1" customFormat="1" ht="23.25" customHeight="1">
      <c r="A175" s="32">
        <v>167</v>
      </c>
      <c r="B175" s="33" t="s">
        <v>194</v>
      </c>
      <c r="C175" s="34">
        <v>17124130</v>
      </c>
      <c r="D175" s="35">
        <v>17092108.42</v>
      </c>
      <c r="E175" s="27">
        <f t="shared" si="18"/>
        <v>99.813003171548</v>
      </c>
      <c r="F175" s="28" t="e">
        <f>+#REF!-E175</f>
        <v>#REF!</v>
      </c>
      <c r="G175" s="25">
        <f t="shared" si="23"/>
        <v>32021.579999998212</v>
      </c>
      <c r="H175" s="31">
        <f t="shared" si="19"/>
        <v>0.18699682845200435</v>
      </c>
      <c r="I175" s="35"/>
      <c r="J175" s="27">
        <f t="shared" si="20"/>
        <v>0</v>
      </c>
      <c r="K175" s="35"/>
      <c r="L175" s="27">
        <f t="shared" si="21"/>
        <v>0</v>
      </c>
      <c r="M175" s="26">
        <f t="shared" si="24"/>
        <v>17092108.42</v>
      </c>
      <c r="N175" s="27">
        <f t="shared" si="25"/>
        <v>99.813003171548</v>
      </c>
      <c r="O175" s="37" t="e">
        <f>+#REF!-N175</f>
        <v>#REF!</v>
      </c>
      <c r="P175" s="35">
        <f t="shared" si="26"/>
        <v>32021.579999998212</v>
      </c>
      <c r="Q175" s="38">
        <f t="shared" si="22"/>
        <v>0.18699682845200435</v>
      </c>
    </row>
    <row r="176" spans="1:17" s="1" customFormat="1" ht="23.25" customHeight="1">
      <c r="A176" s="32">
        <v>168</v>
      </c>
      <c r="B176" s="33" t="s">
        <v>195</v>
      </c>
      <c r="C176" s="34">
        <v>1426500</v>
      </c>
      <c r="D176" s="35">
        <v>1423807.91</v>
      </c>
      <c r="E176" s="27">
        <f t="shared" si="18"/>
        <v>99.81128005608132</v>
      </c>
      <c r="F176" s="28" t="e">
        <f>+#REF!-E176</f>
        <v>#REF!</v>
      </c>
      <c r="G176" s="25">
        <f t="shared" si="23"/>
        <v>2692.090000000084</v>
      </c>
      <c r="H176" s="31">
        <f t="shared" si="19"/>
        <v>0.18871994391868796</v>
      </c>
      <c r="I176" s="35"/>
      <c r="J176" s="27">
        <f t="shared" si="20"/>
        <v>0</v>
      </c>
      <c r="K176" s="35"/>
      <c r="L176" s="27">
        <f t="shared" si="21"/>
        <v>0</v>
      </c>
      <c r="M176" s="26">
        <f t="shared" si="24"/>
        <v>1423807.91</v>
      </c>
      <c r="N176" s="27">
        <f t="shared" si="25"/>
        <v>99.81128005608132</v>
      </c>
      <c r="O176" s="37" t="e">
        <f>+#REF!-N176</f>
        <v>#REF!</v>
      </c>
      <c r="P176" s="35">
        <f t="shared" si="26"/>
        <v>2692.090000000084</v>
      </c>
      <c r="Q176" s="38">
        <f t="shared" si="22"/>
        <v>0.18871994391868796</v>
      </c>
    </row>
    <row r="177" spans="1:17" s="1" customFormat="1" ht="23.25" customHeight="1">
      <c r="A177" s="32">
        <v>169</v>
      </c>
      <c r="B177" s="33" t="s">
        <v>196</v>
      </c>
      <c r="C177" s="34">
        <v>17996755</v>
      </c>
      <c r="D177" s="35">
        <v>17960390.4</v>
      </c>
      <c r="E177" s="27">
        <f t="shared" si="18"/>
        <v>99.7979380171592</v>
      </c>
      <c r="F177" s="28" t="e">
        <f>+#REF!-E177</f>
        <v>#REF!</v>
      </c>
      <c r="G177" s="25">
        <f t="shared" si="23"/>
        <v>36364.60000000149</v>
      </c>
      <c r="H177" s="31">
        <f t="shared" si="19"/>
        <v>0.20206198284080373</v>
      </c>
      <c r="I177" s="35"/>
      <c r="J177" s="27">
        <f t="shared" si="20"/>
        <v>0</v>
      </c>
      <c r="K177" s="35"/>
      <c r="L177" s="27">
        <f t="shared" si="21"/>
        <v>0</v>
      </c>
      <c r="M177" s="26">
        <f t="shared" si="24"/>
        <v>17960390.4</v>
      </c>
      <c r="N177" s="27">
        <f t="shared" si="25"/>
        <v>99.7979380171592</v>
      </c>
      <c r="O177" s="37" t="e">
        <f>+#REF!-N177</f>
        <v>#REF!</v>
      </c>
      <c r="P177" s="35">
        <f t="shared" si="26"/>
        <v>36364.60000000149</v>
      </c>
      <c r="Q177" s="38">
        <f t="shared" si="22"/>
        <v>0.20206198284080373</v>
      </c>
    </row>
    <row r="178" spans="1:17" s="1" customFormat="1" ht="23.25" customHeight="1">
      <c r="A178" s="32">
        <v>170</v>
      </c>
      <c r="B178" s="33" t="s">
        <v>197</v>
      </c>
      <c r="C178" s="34">
        <v>7421360</v>
      </c>
      <c r="D178" s="35">
        <v>7405911.43</v>
      </c>
      <c r="E178" s="27">
        <f t="shared" si="18"/>
        <v>99.79183640195328</v>
      </c>
      <c r="F178" s="28" t="e">
        <f>+#REF!-E178</f>
        <v>#REF!</v>
      </c>
      <c r="G178" s="25">
        <f t="shared" si="23"/>
        <v>15448.570000000298</v>
      </c>
      <c r="H178" s="31">
        <f t="shared" si="19"/>
        <v>0.2081635980467232</v>
      </c>
      <c r="I178" s="35"/>
      <c r="J178" s="27">
        <f t="shared" si="20"/>
        <v>0</v>
      </c>
      <c r="K178" s="35"/>
      <c r="L178" s="27">
        <f t="shared" si="21"/>
        <v>0</v>
      </c>
      <c r="M178" s="26">
        <f t="shared" si="24"/>
        <v>7405911.43</v>
      </c>
      <c r="N178" s="27">
        <f t="shared" si="25"/>
        <v>99.79183640195328</v>
      </c>
      <c r="O178" s="37" t="e">
        <f>+#REF!-N178</f>
        <v>#REF!</v>
      </c>
      <c r="P178" s="35">
        <f t="shared" si="26"/>
        <v>15448.570000000298</v>
      </c>
      <c r="Q178" s="38">
        <f t="shared" si="22"/>
        <v>0.2081635980467232</v>
      </c>
    </row>
    <row r="179" spans="1:17" s="1" customFormat="1" ht="23.25" customHeight="1">
      <c r="A179" s="32">
        <v>171</v>
      </c>
      <c r="B179" s="33" t="s">
        <v>198</v>
      </c>
      <c r="C179" s="34">
        <v>21304383</v>
      </c>
      <c r="D179" s="35">
        <v>21257683.38</v>
      </c>
      <c r="E179" s="27">
        <f t="shared" si="18"/>
        <v>99.78079806394769</v>
      </c>
      <c r="F179" s="28" t="e">
        <f>+#REF!-E179</f>
        <v>#REF!</v>
      </c>
      <c r="G179" s="25">
        <f t="shared" si="23"/>
        <v>46699.62000000104</v>
      </c>
      <c r="H179" s="31">
        <f t="shared" si="19"/>
        <v>0.21920193605231864</v>
      </c>
      <c r="I179" s="35"/>
      <c r="J179" s="27">
        <f t="shared" si="20"/>
        <v>0</v>
      </c>
      <c r="K179" s="35"/>
      <c r="L179" s="27">
        <f t="shared" si="21"/>
        <v>0</v>
      </c>
      <c r="M179" s="26">
        <f t="shared" si="24"/>
        <v>21257683.38</v>
      </c>
      <c r="N179" s="27">
        <f t="shared" si="25"/>
        <v>99.78079806394769</v>
      </c>
      <c r="O179" s="37" t="e">
        <f>+#REF!-N179</f>
        <v>#REF!</v>
      </c>
      <c r="P179" s="35">
        <f t="shared" si="26"/>
        <v>46699.62000000104</v>
      </c>
      <c r="Q179" s="38">
        <f t="shared" si="22"/>
        <v>0.21920193605231864</v>
      </c>
    </row>
    <row r="180" spans="1:17" s="1" customFormat="1" ht="23.25" customHeight="1">
      <c r="A180" s="32">
        <v>172</v>
      </c>
      <c r="B180" s="33" t="s">
        <v>199</v>
      </c>
      <c r="C180" s="34">
        <v>9614135</v>
      </c>
      <c r="D180" s="35">
        <v>9592879.9</v>
      </c>
      <c r="E180" s="27">
        <f t="shared" si="18"/>
        <v>99.77891822821294</v>
      </c>
      <c r="F180" s="28" t="e">
        <f>+#REF!-E180</f>
        <v>#REF!</v>
      </c>
      <c r="G180" s="25">
        <f t="shared" si="23"/>
        <v>21255.099999999627</v>
      </c>
      <c r="H180" s="31">
        <f t="shared" si="19"/>
        <v>0.22108177178705757</v>
      </c>
      <c r="I180" s="35"/>
      <c r="J180" s="27">
        <f t="shared" si="20"/>
        <v>0</v>
      </c>
      <c r="K180" s="35"/>
      <c r="L180" s="27">
        <f t="shared" si="21"/>
        <v>0</v>
      </c>
      <c r="M180" s="26">
        <f t="shared" si="24"/>
        <v>9592879.9</v>
      </c>
      <c r="N180" s="27">
        <f t="shared" si="25"/>
        <v>99.77891822821294</v>
      </c>
      <c r="O180" s="37" t="e">
        <f>+#REF!-N180</f>
        <v>#REF!</v>
      </c>
      <c r="P180" s="35">
        <f t="shared" si="26"/>
        <v>21255.099999999627</v>
      </c>
      <c r="Q180" s="38">
        <f t="shared" si="22"/>
        <v>0.22108177178705757</v>
      </c>
    </row>
    <row r="181" spans="1:17" s="1" customFormat="1" ht="23.25" customHeight="1">
      <c r="A181" s="32">
        <v>173</v>
      </c>
      <c r="B181" s="33" t="s">
        <v>200</v>
      </c>
      <c r="C181" s="34">
        <v>6527226</v>
      </c>
      <c r="D181" s="35">
        <v>6512611.65</v>
      </c>
      <c r="E181" s="27">
        <f t="shared" si="18"/>
        <v>99.77610167014288</v>
      </c>
      <c r="F181" s="28" t="e">
        <f>+#REF!-E181</f>
        <v>#REF!</v>
      </c>
      <c r="G181" s="25">
        <f t="shared" si="23"/>
        <v>14614.349999999627</v>
      </c>
      <c r="H181" s="31">
        <f t="shared" si="19"/>
        <v>0.22389832985711888</v>
      </c>
      <c r="I181" s="35">
        <f>7954.29+4340.31</f>
        <v>12294.6</v>
      </c>
      <c r="J181" s="27">
        <f t="shared" si="20"/>
        <v>0.18835873003324843</v>
      </c>
      <c r="K181" s="39">
        <f>45157371-15831400-16466100-746130-249500-11864241</f>
        <v>0</v>
      </c>
      <c r="L181" s="27">
        <f t="shared" si="21"/>
        <v>0</v>
      </c>
      <c r="M181" s="26">
        <f t="shared" si="24"/>
        <v>6524906.25</v>
      </c>
      <c r="N181" s="27">
        <f t="shared" si="25"/>
        <v>99.96446040017612</v>
      </c>
      <c r="O181" s="37" t="e">
        <f>+#REF!-N181</f>
        <v>#REF!</v>
      </c>
      <c r="P181" s="35">
        <f t="shared" si="26"/>
        <v>2319.749999999627</v>
      </c>
      <c r="Q181" s="38">
        <f t="shared" si="22"/>
        <v>0.03553959982387046</v>
      </c>
    </row>
    <row r="182" spans="1:17" s="1" customFormat="1" ht="23.25" customHeight="1">
      <c r="A182" s="32">
        <v>174</v>
      </c>
      <c r="B182" s="33" t="s">
        <v>201</v>
      </c>
      <c r="C182" s="34">
        <v>12700216</v>
      </c>
      <c r="D182" s="35">
        <v>12671669.8</v>
      </c>
      <c r="E182" s="27">
        <f t="shared" si="18"/>
        <v>99.77523059450327</v>
      </c>
      <c r="F182" s="28" t="e">
        <f>+#REF!-E182</f>
        <v>#REF!</v>
      </c>
      <c r="G182" s="25">
        <f t="shared" si="23"/>
        <v>28546.199999999255</v>
      </c>
      <c r="H182" s="31">
        <f t="shared" si="19"/>
        <v>0.22476940549671953</v>
      </c>
      <c r="I182" s="35"/>
      <c r="J182" s="27">
        <f t="shared" si="20"/>
        <v>0</v>
      </c>
      <c r="K182" s="35"/>
      <c r="L182" s="27">
        <f t="shared" si="21"/>
        <v>0</v>
      </c>
      <c r="M182" s="26">
        <f t="shared" si="24"/>
        <v>12671669.8</v>
      </c>
      <c r="N182" s="27">
        <f t="shared" si="25"/>
        <v>99.77523059450327</v>
      </c>
      <c r="O182" s="37" t="e">
        <f>+#REF!-N182</f>
        <v>#REF!</v>
      </c>
      <c r="P182" s="35">
        <f t="shared" si="26"/>
        <v>28546.199999999255</v>
      </c>
      <c r="Q182" s="38">
        <f t="shared" si="22"/>
        <v>0.22476940549671953</v>
      </c>
    </row>
    <row r="183" spans="1:17" s="1" customFormat="1" ht="23.25" customHeight="1">
      <c r="A183" s="32">
        <v>175</v>
      </c>
      <c r="B183" s="33" t="s">
        <v>202</v>
      </c>
      <c r="C183" s="34">
        <v>5412316</v>
      </c>
      <c r="D183" s="35">
        <v>5400116.97</v>
      </c>
      <c r="E183" s="27">
        <f t="shared" si="18"/>
        <v>99.77460610208273</v>
      </c>
      <c r="F183" s="28" t="e">
        <f>+#REF!-E183</f>
        <v>#REF!</v>
      </c>
      <c r="G183" s="25">
        <f t="shared" si="23"/>
        <v>12199.03000000026</v>
      </c>
      <c r="H183" s="31">
        <f t="shared" si="19"/>
        <v>0.22539389791727352</v>
      </c>
      <c r="I183" s="35"/>
      <c r="J183" s="27">
        <f t="shared" si="20"/>
        <v>0</v>
      </c>
      <c r="K183" s="35"/>
      <c r="L183" s="27">
        <f t="shared" si="21"/>
        <v>0</v>
      </c>
      <c r="M183" s="26">
        <f t="shared" si="24"/>
        <v>5400116.97</v>
      </c>
      <c r="N183" s="27">
        <f t="shared" si="25"/>
        <v>99.77460610208273</v>
      </c>
      <c r="O183" s="37" t="e">
        <f>+#REF!-N183</f>
        <v>#REF!</v>
      </c>
      <c r="P183" s="35">
        <f t="shared" si="26"/>
        <v>12199.03000000026</v>
      </c>
      <c r="Q183" s="38">
        <f t="shared" si="22"/>
        <v>0.22539389791727352</v>
      </c>
    </row>
    <row r="184" spans="1:17" s="1" customFormat="1" ht="23.25" customHeight="1">
      <c r="A184" s="32">
        <v>176</v>
      </c>
      <c r="B184" s="33" t="s">
        <v>203</v>
      </c>
      <c r="C184" s="34">
        <v>2844346</v>
      </c>
      <c r="D184" s="35">
        <v>2837924.28</v>
      </c>
      <c r="E184" s="27">
        <f t="shared" si="18"/>
        <v>99.7742285924427</v>
      </c>
      <c r="F184" s="28" t="e">
        <f>+#REF!-E184</f>
        <v>#REF!</v>
      </c>
      <c r="G184" s="25">
        <f t="shared" si="23"/>
        <v>6421.720000000205</v>
      </c>
      <c r="H184" s="31">
        <f t="shared" si="19"/>
        <v>0.22577140755731565</v>
      </c>
      <c r="I184" s="35"/>
      <c r="J184" s="27">
        <f t="shared" si="20"/>
        <v>0</v>
      </c>
      <c r="K184" s="35"/>
      <c r="L184" s="27">
        <f t="shared" si="21"/>
        <v>0</v>
      </c>
      <c r="M184" s="26">
        <f t="shared" si="24"/>
        <v>2837924.28</v>
      </c>
      <c r="N184" s="27">
        <f t="shared" si="25"/>
        <v>99.7742285924427</v>
      </c>
      <c r="O184" s="37" t="e">
        <f>+#REF!-N184</f>
        <v>#REF!</v>
      </c>
      <c r="P184" s="35">
        <f t="shared" si="26"/>
        <v>6421.720000000205</v>
      </c>
      <c r="Q184" s="38">
        <f t="shared" si="22"/>
        <v>0.22577140755731565</v>
      </c>
    </row>
    <row r="185" spans="1:17" s="1" customFormat="1" ht="23.25" customHeight="1">
      <c r="A185" s="32">
        <v>177</v>
      </c>
      <c r="B185" s="33" t="s">
        <v>204</v>
      </c>
      <c r="C185" s="34">
        <v>6989465</v>
      </c>
      <c r="D185" s="35">
        <v>6972915.98</v>
      </c>
      <c r="E185" s="27">
        <f t="shared" si="18"/>
        <v>99.76322908834939</v>
      </c>
      <c r="F185" s="28" t="e">
        <f>+#REF!-E185</f>
        <v>#REF!</v>
      </c>
      <c r="G185" s="25">
        <f t="shared" si="23"/>
        <v>16549.019999999553</v>
      </c>
      <c r="H185" s="31">
        <f t="shared" si="19"/>
        <v>0.2367709116505992</v>
      </c>
      <c r="I185" s="35"/>
      <c r="J185" s="27">
        <f t="shared" si="20"/>
        <v>0</v>
      </c>
      <c r="K185" s="35"/>
      <c r="L185" s="27">
        <f t="shared" si="21"/>
        <v>0</v>
      </c>
      <c r="M185" s="26">
        <f t="shared" si="24"/>
        <v>6972915.98</v>
      </c>
      <c r="N185" s="27">
        <f t="shared" si="25"/>
        <v>99.76322908834939</v>
      </c>
      <c r="O185" s="37" t="e">
        <f>+#REF!-N185</f>
        <v>#REF!</v>
      </c>
      <c r="P185" s="35">
        <f t="shared" si="26"/>
        <v>16549.019999999553</v>
      </c>
      <c r="Q185" s="38">
        <f t="shared" si="22"/>
        <v>0.2367709116505992</v>
      </c>
    </row>
    <row r="186" spans="1:17" s="1" customFormat="1" ht="23.25" customHeight="1">
      <c r="A186" s="32">
        <v>178</v>
      </c>
      <c r="B186" s="33" t="s">
        <v>205</v>
      </c>
      <c r="C186" s="34">
        <v>15134495</v>
      </c>
      <c r="D186" s="35">
        <v>15098165.11</v>
      </c>
      <c r="E186" s="27">
        <f t="shared" si="18"/>
        <v>99.75995307408671</v>
      </c>
      <c r="F186" s="28" t="e">
        <f>+#REF!-E186</f>
        <v>#REF!</v>
      </c>
      <c r="G186" s="25">
        <f t="shared" si="23"/>
        <v>36329.890000000596</v>
      </c>
      <c r="H186" s="31">
        <f t="shared" si="19"/>
        <v>0.2400469259132901</v>
      </c>
      <c r="I186" s="35"/>
      <c r="J186" s="27">
        <f t="shared" si="20"/>
        <v>0</v>
      </c>
      <c r="K186" s="35"/>
      <c r="L186" s="27">
        <f t="shared" si="21"/>
        <v>0</v>
      </c>
      <c r="M186" s="26">
        <f t="shared" si="24"/>
        <v>15098165.11</v>
      </c>
      <c r="N186" s="27">
        <f t="shared" si="25"/>
        <v>99.75995307408671</v>
      </c>
      <c r="O186" s="37" t="e">
        <f>+#REF!-N186</f>
        <v>#REF!</v>
      </c>
      <c r="P186" s="35">
        <f t="shared" si="26"/>
        <v>36329.890000000596</v>
      </c>
      <c r="Q186" s="38">
        <f t="shared" si="22"/>
        <v>0.2400469259132901</v>
      </c>
    </row>
    <row r="187" spans="1:17" s="1" customFormat="1" ht="23.25" customHeight="1">
      <c r="A187" s="32">
        <v>179</v>
      </c>
      <c r="B187" s="33" t="s">
        <v>206</v>
      </c>
      <c r="C187" s="34">
        <v>2855660</v>
      </c>
      <c r="D187" s="35">
        <v>2848707.72</v>
      </c>
      <c r="E187" s="27">
        <f t="shared" si="18"/>
        <v>99.7565438462562</v>
      </c>
      <c r="F187" s="28" t="e">
        <f>+#REF!-E187</f>
        <v>#REF!</v>
      </c>
      <c r="G187" s="25">
        <f t="shared" si="23"/>
        <v>6952.279999999795</v>
      </c>
      <c r="H187" s="31">
        <f t="shared" si="19"/>
        <v>0.24345615374378585</v>
      </c>
      <c r="I187" s="35"/>
      <c r="J187" s="27">
        <f t="shared" si="20"/>
        <v>0</v>
      </c>
      <c r="K187" s="35"/>
      <c r="L187" s="27">
        <f t="shared" si="21"/>
        <v>0</v>
      </c>
      <c r="M187" s="26">
        <f t="shared" si="24"/>
        <v>2848707.72</v>
      </c>
      <c r="N187" s="27">
        <f t="shared" si="25"/>
        <v>99.7565438462562</v>
      </c>
      <c r="O187" s="37" t="e">
        <f>+#REF!-N187</f>
        <v>#REF!</v>
      </c>
      <c r="P187" s="35">
        <f t="shared" si="26"/>
        <v>6952.279999999795</v>
      </c>
      <c r="Q187" s="38">
        <f t="shared" si="22"/>
        <v>0.24345615374378585</v>
      </c>
    </row>
    <row r="188" spans="1:17" s="1" customFormat="1" ht="23.25" customHeight="1">
      <c r="A188" s="32">
        <v>180</v>
      </c>
      <c r="B188" s="33" t="s">
        <v>207</v>
      </c>
      <c r="C188" s="34">
        <v>4020075</v>
      </c>
      <c r="D188" s="35">
        <v>4010201.64</v>
      </c>
      <c r="E188" s="27">
        <f t="shared" si="18"/>
        <v>99.7543986119662</v>
      </c>
      <c r="F188" s="28" t="e">
        <f>+#REF!-E188</f>
        <v>#REF!</v>
      </c>
      <c r="G188" s="25">
        <f t="shared" si="23"/>
        <v>9873.35999999987</v>
      </c>
      <c r="H188" s="31">
        <f t="shared" si="19"/>
        <v>0.2456013880338021</v>
      </c>
      <c r="I188" s="35"/>
      <c r="J188" s="27">
        <f t="shared" si="20"/>
        <v>0</v>
      </c>
      <c r="K188" s="35"/>
      <c r="L188" s="27">
        <f t="shared" si="21"/>
        <v>0</v>
      </c>
      <c r="M188" s="26">
        <f t="shared" si="24"/>
        <v>4010201.64</v>
      </c>
      <c r="N188" s="27">
        <f t="shared" si="25"/>
        <v>99.7543986119662</v>
      </c>
      <c r="O188" s="37" t="e">
        <f>+#REF!-N188</f>
        <v>#REF!</v>
      </c>
      <c r="P188" s="35">
        <f t="shared" si="26"/>
        <v>9873.35999999987</v>
      </c>
      <c r="Q188" s="38">
        <f t="shared" si="22"/>
        <v>0.2456013880338021</v>
      </c>
    </row>
    <row r="189" spans="1:17" s="1" customFormat="1" ht="23.25" customHeight="1">
      <c r="A189" s="32">
        <v>181</v>
      </c>
      <c r="B189" s="33" t="s">
        <v>208</v>
      </c>
      <c r="C189" s="34">
        <v>3801760</v>
      </c>
      <c r="D189" s="35">
        <v>3792138.97</v>
      </c>
      <c r="E189" s="27">
        <f t="shared" si="18"/>
        <v>99.74693221034468</v>
      </c>
      <c r="F189" s="28" t="e">
        <f>+#REF!-E189</f>
        <v>#REF!</v>
      </c>
      <c r="G189" s="25">
        <f t="shared" si="23"/>
        <v>9621.029999999795</v>
      </c>
      <c r="H189" s="31">
        <f t="shared" si="19"/>
        <v>0.2530677896553121</v>
      </c>
      <c r="I189" s="35"/>
      <c r="J189" s="27">
        <f t="shared" si="20"/>
        <v>0</v>
      </c>
      <c r="K189" s="35"/>
      <c r="L189" s="27">
        <f t="shared" si="21"/>
        <v>0</v>
      </c>
      <c r="M189" s="26">
        <f t="shared" si="24"/>
        <v>3792138.97</v>
      </c>
      <c r="N189" s="27">
        <f t="shared" si="25"/>
        <v>99.74693221034468</v>
      </c>
      <c r="O189" s="37" t="e">
        <f>+#REF!-N189</f>
        <v>#REF!</v>
      </c>
      <c r="P189" s="35">
        <f t="shared" si="26"/>
        <v>9621.029999999795</v>
      </c>
      <c r="Q189" s="38">
        <f t="shared" si="22"/>
        <v>0.2530677896553121</v>
      </c>
    </row>
    <row r="190" spans="1:17" s="1" customFormat="1" ht="23.25" customHeight="1">
      <c r="A190" s="32">
        <v>182</v>
      </c>
      <c r="B190" s="33" t="s">
        <v>209</v>
      </c>
      <c r="C190" s="34">
        <v>17068491</v>
      </c>
      <c r="D190" s="35">
        <v>17023816.53</v>
      </c>
      <c r="E190" s="27">
        <f t="shared" si="18"/>
        <v>99.73826350554364</v>
      </c>
      <c r="F190" s="28" t="e">
        <f>+#REF!-E190</f>
        <v>#REF!</v>
      </c>
      <c r="G190" s="25">
        <f t="shared" si="23"/>
        <v>44674.46999999881</v>
      </c>
      <c r="H190" s="31">
        <f t="shared" si="19"/>
        <v>0.2617364944563571</v>
      </c>
      <c r="I190" s="35"/>
      <c r="J190" s="27">
        <f t="shared" si="20"/>
        <v>0</v>
      </c>
      <c r="K190" s="35"/>
      <c r="L190" s="27">
        <f t="shared" si="21"/>
        <v>0</v>
      </c>
      <c r="M190" s="26">
        <f t="shared" si="24"/>
        <v>17023816.53</v>
      </c>
      <c r="N190" s="27">
        <f t="shared" si="25"/>
        <v>99.73826350554364</v>
      </c>
      <c r="O190" s="37" t="e">
        <f>+#REF!-N190</f>
        <v>#REF!</v>
      </c>
      <c r="P190" s="35">
        <f t="shared" si="26"/>
        <v>44674.46999999881</v>
      </c>
      <c r="Q190" s="38">
        <f t="shared" si="22"/>
        <v>0.2617364944563571</v>
      </c>
    </row>
    <row r="191" spans="1:17" s="1" customFormat="1" ht="23.25" customHeight="1">
      <c r="A191" s="32">
        <v>183</v>
      </c>
      <c r="B191" s="33" t="s">
        <v>210</v>
      </c>
      <c r="C191" s="34">
        <v>2284917</v>
      </c>
      <c r="D191" s="35">
        <v>2278697.45</v>
      </c>
      <c r="E191" s="27">
        <f t="shared" si="18"/>
        <v>99.72779974064704</v>
      </c>
      <c r="F191" s="28" t="e">
        <f>+#REF!-E191</f>
        <v>#REF!</v>
      </c>
      <c r="G191" s="25">
        <f t="shared" si="23"/>
        <v>6219.549999999814</v>
      </c>
      <c r="H191" s="31">
        <f t="shared" si="19"/>
        <v>0.2722002593529574</v>
      </c>
      <c r="I191" s="35"/>
      <c r="J191" s="27">
        <f t="shared" si="20"/>
        <v>0</v>
      </c>
      <c r="K191" s="35"/>
      <c r="L191" s="27">
        <f t="shared" si="21"/>
        <v>0</v>
      </c>
      <c r="M191" s="26">
        <f t="shared" si="24"/>
        <v>2278697.45</v>
      </c>
      <c r="N191" s="27">
        <f t="shared" si="25"/>
        <v>99.72779974064704</v>
      </c>
      <c r="O191" s="37" t="e">
        <f>+#REF!-N191</f>
        <v>#REF!</v>
      </c>
      <c r="P191" s="35">
        <f t="shared" si="26"/>
        <v>6219.549999999814</v>
      </c>
      <c r="Q191" s="38">
        <f t="shared" si="22"/>
        <v>0.2722002593529574</v>
      </c>
    </row>
    <row r="192" spans="1:17" s="1" customFormat="1" ht="23.25" customHeight="1">
      <c r="A192" s="32">
        <v>184</v>
      </c>
      <c r="B192" s="33" t="s">
        <v>211</v>
      </c>
      <c r="C192" s="34">
        <v>5372060</v>
      </c>
      <c r="D192" s="35">
        <v>5356983.88</v>
      </c>
      <c r="E192" s="27">
        <f t="shared" si="18"/>
        <v>99.71936054325529</v>
      </c>
      <c r="F192" s="28" t="e">
        <f>+#REF!-E192</f>
        <v>#REF!</v>
      </c>
      <c r="G192" s="25">
        <f t="shared" si="23"/>
        <v>15076.120000000112</v>
      </c>
      <c r="H192" s="31">
        <f t="shared" si="19"/>
        <v>0.2806394567447145</v>
      </c>
      <c r="I192" s="35"/>
      <c r="J192" s="27">
        <f t="shared" si="20"/>
        <v>0</v>
      </c>
      <c r="K192" s="35"/>
      <c r="L192" s="27">
        <f t="shared" si="21"/>
        <v>0</v>
      </c>
      <c r="M192" s="26">
        <f t="shared" si="24"/>
        <v>5356983.88</v>
      </c>
      <c r="N192" s="27">
        <f t="shared" si="25"/>
        <v>99.71936054325529</v>
      </c>
      <c r="O192" s="37" t="e">
        <f>+#REF!-N192</f>
        <v>#REF!</v>
      </c>
      <c r="P192" s="35">
        <f t="shared" si="26"/>
        <v>15076.120000000112</v>
      </c>
      <c r="Q192" s="38">
        <f t="shared" si="22"/>
        <v>0.2806394567447145</v>
      </c>
    </row>
    <row r="193" spans="1:17" s="1" customFormat="1" ht="23.25" customHeight="1">
      <c r="A193" s="32">
        <v>185</v>
      </c>
      <c r="B193" s="33" t="s">
        <v>212</v>
      </c>
      <c r="C193" s="34">
        <v>8374342</v>
      </c>
      <c r="D193" s="35">
        <v>8349197.37</v>
      </c>
      <c r="E193" s="27">
        <f t="shared" si="18"/>
        <v>99.69974202152241</v>
      </c>
      <c r="F193" s="28" t="e">
        <f>+#REF!-E193</f>
        <v>#REF!</v>
      </c>
      <c r="G193" s="25">
        <f t="shared" si="23"/>
        <v>25144.62999999989</v>
      </c>
      <c r="H193" s="31">
        <f t="shared" si="19"/>
        <v>0.3002579784775913</v>
      </c>
      <c r="I193" s="35"/>
      <c r="J193" s="27">
        <f t="shared" si="20"/>
        <v>0</v>
      </c>
      <c r="K193" s="35"/>
      <c r="L193" s="27">
        <f t="shared" si="21"/>
        <v>0</v>
      </c>
      <c r="M193" s="26">
        <f t="shared" si="24"/>
        <v>8349197.37</v>
      </c>
      <c r="N193" s="27">
        <f t="shared" si="25"/>
        <v>99.69974202152241</v>
      </c>
      <c r="O193" s="37" t="e">
        <f>+#REF!-N193</f>
        <v>#REF!</v>
      </c>
      <c r="P193" s="35">
        <f t="shared" si="26"/>
        <v>25144.62999999989</v>
      </c>
      <c r="Q193" s="38">
        <f t="shared" si="22"/>
        <v>0.3002579784775913</v>
      </c>
    </row>
    <row r="194" spans="1:17" s="1" customFormat="1" ht="23.25" customHeight="1">
      <c r="A194" s="32">
        <v>186</v>
      </c>
      <c r="B194" s="33" t="s">
        <v>213</v>
      </c>
      <c r="C194" s="34">
        <v>2304070</v>
      </c>
      <c r="D194" s="35">
        <v>2297034.59</v>
      </c>
      <c r="E194" s="27">
        <f t="shared" si="18"/>
        <v>99.69465294023185</v>
      </c>
      <c r="F194" s="28" t="e">
        <f>+#REF!-E194</f>
        <v>#REF!</v>
      </c>
      <c r="G194" s="25">
        <f t="shared" si="23"/>
        <v>7035.410000000149</v>
      </c>
      <c r="H194" s="31">
        <f t="shared" si="19"/>
        <v>0.30534705976815585</v>
      </c>
      <c r="I194" s="35"/>
      <c r="J194" s="27">
        <f t="shared" si="20"/>
        <v>0</v>
      </c>
      <c r="K194" s="35"/>
      <c r="L194" s="27">
        <f t="shared" si="21"/>
        <v>0</v>
      </c>
      <c r="M194" s="26">
        <f t="shared" si="24"/>
        <v>2297034.59</v>
      </c>
      <c r="N194" s="27">
        <f t="shared" si="25"/>
        <v>99.69465294023185</v>
      </c>
      <c r="O194" s="37" t="e">
        <f>+#REF!-N194</f>
        <v>#REF!</v>
      </c>
      <c r="P194" s="35">
        <f t="shared" si="26"/>
        <v>7035.410000000149</v>
      </c>
      <c r="Q194" s="38">
        <f t="shared" si="22"/>
        <v>0.30534705976815585</v>
      </c>
    </row>
    <row r="195" spans="1:17" s="1" customFormat="1" ht="23.25" customHeight="1">
      <c r="A195" s="32">
        <v>187</v>
      </c>
      <c r="B195" s="33" t="s">
        <v>214</v>
      </c>
      <c r="C195" s="34">
        <v>16580956</v>
      </c>
      <c r="D195" s="35">
        <v>16530246.49</v>
      </c>
      <c r="E195" s="27">
        <f t="shared" si="18"/>
        <v>99.69417016726901</v>
      </c>
      <c r="F195" s="28" t="e">
        <f>+#REF!-E195</f>
        <v>#REF!</v>
      </c>
      <c r="G195" s="25">
        <f t="shared" si="23"/>
        <v>50709.50999999978</v>
      </c>
      <c r="H195" s="31">
        <f t="shared" si="19"/>
        <v>0.3058298327309944</v>
      </c>
      <c r="I195" s="35"/>
      <c r="J195" s="27">
        <f t="shared" si="20"/>
        <v>0</v>
      </c>
      <c r="K195" s="35"/>
      <c r="L195" s="27">
        <f t="shared" si="21"/>
        <v>0</v>
      </c>
      <c r="M195" s="26">
        <f t="shared" si="24"/>
        <v>16530246.49</v>
      </c>
      <c r="N195" s="27">
        <f t="shared" si="25"/>
        <v>99.69417016726901</v>
      </c>
      <c r="O195" s="37" t="e">
        <f>+#REF!-N195</f>
        <v>#REF!</v>
      </c>
      <c r="P195" s="35">
        <f t="shared" si="26"/>
        <v>50709.50999999978</v>
      </c>
      <c r="Q195" s="38">
        <f t="shared" si="22"/>
        <v>0.3058298327309944</v>
      </c>
    </row>
    <row r="196" spans="1:17" s="1" customFormat="1" ht="23.25" customHeight="1">
      <c r="A196" s="32">
        <v>188</v>
      </c>
      <c r="B196" s="33" t="s">
        <v>215</v>
      </c>
      <c r="C196" s="34">
        <v>17056115</v>
      </c>
      <c r="D196" s="35">
        <v>17001242.91</v>
      </c>
      <c r="E196" s="27">
        <f t="shared" si="18"/>
        <v>99.6782849435525</v>
      </c>
      <c r="F196" s="28" t="e">
        <f>+#REF!-E196</f>
        <v>#REF!</v>
      </c>
      <c r="G196" s="25">
        <f t="shared" si="23"/>
        <v>54872.08999999985</v>
      </c>
      <c r="H196" s="31">
        <f t="shared" si="19"/>
        <v>0.3217150564474961</v>
      </c>
      <c r="I196" s="35">
        <v>54846.06</v>
      </c>
      <c r="J196" s="27">
        <f t="shared" si="20"/>
        <v>0.32156244256092315</v>
      </c>
      <c r="K196" s="35"/>
      <c r="L196" s="27">
        <f t="shared" si="21"/>
        <v>0</v>
      </c>
      <c r="M196" s="26">
        <f t="shared" si="24"/>
        <v>17056088.97</v>
      </c>
      <c r="N196" s="27">
        <f t="shared" si="25"/>
        <v>99.99984738611343</v>
      </c>
      <c r="O196" s="37" t="e">
        <f>+#REF!-N196</f>
        <v>#REF!</v>
      </c>
      <c r="P196" s="35">
        <f t="shared" si="26"/>
        <v>26.029999999853317</v>
      </c>
      <c r="Q196" s="38">
        <f t="shared" si="22"/>
        <v>0.00015261388657295823</v>
      </c>
    </row>
    <row r="197" spans="1:17" s="1" customFormat="1" ht="23.25" customHeight="1">
      <c r="A197" s="32">
        <v>189</v>
      </c>
      <c r="B197" s="33" t="s">
        <v>216</v>
      </c>
      <c r="C197" s="34">
        <v>6029643</v>
      </c>
      <c r="D197" s="35">
        <v>6010024.66</v>
      </c>
      <c r="E197" s="27">
        <f t="shared" si="18"/>
        <v>99.67463513179801</v>
      </c>
      <c r="F197" s="28" t="e">
        <f>+#REF!-E197</f>
        <v>#REF!</v>
      </c>
      <c r="G197" s="25">
        <f t="shared" si="23"/>
        <v>19618.33999999985</v>
      </c>
      <c r="H197" s="31">
        <f t="shared" si="19"/>
        <v>0.32536486820197896</v>
      </c>
      <c r="I197" s="35"/>
      <c r="J197" s="27">
        <f t="shared" si="20"/>
        <v>0</v>
      </c>
      <c r="K197" s="35"/>
      <c r="L197" s="27">
        <f t="shared" si="21"/>
        <v>0</v>
      </c>
      <c r="M197" s="26">
        <f t="shared" si="24"/>
        <v>6010024.66</v>
      </c>
      <c r="N197" s="27">
        <f t="shared" si="25"/>
        <v>99.67463513179801</v>
      </c>
      <c r="O197" s="37" t="e">
        <f>+#REF!-N197</f>
        <v>#REF!</v>
      </c>
      <c r="P197" s="35">
        <f t="shared" si="26"/>
        <v>19618.33999999985</v>
      </c>
      <c r="Q197" s="38">
        <f t="shared" si="22"/>
        <v>0.32536486820197896</v>
      </c>
    </row>
    <row r="198" spans="1:17" s="1" customFormat="1" ht="23.25" customHeight="1">
      <c r="A198" s="32">
        <v>190</v>
      </c>
      <c r="B198" s="33" t="s">
        <v>217</v>
      </c>
      <c r="C198" s="34">
        <v>12055063</v>
      </c>
      <c r="D198" s="35">
        <v>12015430.81</v>
      </c>
      <c r="E198" s="27">
        <f t="shared" si="18"/>
        <v>99.67124029131992</v>
      </c>
      <c r="F198" s="28" t="e">
        <f>+#REF!-E198</f>
        <v>#REF!</v>
      </c>
      <c r="G198" s="25">
        <f t="shared" si="23"/>
        <v>39632.18999999948</v>
      </c>
      <c r="H198" s="31">
        <f t="shared" si="19"/>
        <v>0.32875970868007476</v>
      </c>
      <c r="I198" s="35"/>
      <c r="J198" s="27">
        <f t="shared" si="20"/>
        <v>0</v>
      </c>
      <c r="K198" s="35"/>
      <c r="L198" s="27">
        <f t="shared" si="21"/>
        <v>0</v>
      </c>
      <c r="M198" s="26">
        <f t="shared" si="24"/>
        <v>12015430.81</v>
      </c>
      <c r="N198" s="27">
        <f t="shared" si="25"/>
        <v>99.67124029131992</v>
      </c>
      <c r="O198" s="37" t="e">
        <f>+#REF!-N198</f>
        <v>#REF!</v>
      </c>
      <c r="P198" s="35">
        <f t="shared" si="26"/>
        <v>39632.18999999948</v>
      </c>
      <c r="Q198" s="38">
        <f t="shared" si="22"/>
        <v>0.32875970868007476</v>
      </c>
    </row>
    <row r="199" spans="1:17" s="1" customFormat="1" ht="23.25" customHeight="1">
      <c r="A199" s="32">
        <v>191</v>
      </c>
      <c r="B199" s="33" t="s">
        <v>218</v>
      </c>
      <c r="C199" s="34">
        <v>10067118</v>
      </c>
      <c r="D199" s="35">
        <v>10033383.53</v>
      </c>
      <c r="E199" s="27">
        <f t="shared" si="18"/>
        <v>99.66490439468375</v>
      </c>
      <c r="F199" s="28" t="e">
        <f>+#REF!-E199</f>
        <v>#REF!</v>
      </c>
      <c r="G199" s="25">
        <f t="shared" si="23"/>
        <v>33734.47000000067</v>
      </c>
      <c r="H199" s="31">
        <f t="shared" si="19"/>
        <v>0.3350956053162451</v>
      </c>
      <c r="I199" s="35"/>
      <c r="J199" s="27">
        <f t="shared" si="20"/>
        <v>0</v>
      </c>
      <c r="K199" s="35"/>
      <c r="L199" s="27">
        <f t="shared" si="21"/>
        <v>0</v>
      </c>
      <c r="M199" s="26">
        <f t="shared" si="24"/>
        <v>10033383.53</v>
      </c>
      <c r="N199" s="27">
        <f t="shared" si="25"/>
        <v>99.66490439468375</v>
      </c>
      <c r="O199" s="37" t="e">
        <f>+#REF!-N199</f>
        <v>#REF!</v>
      </c>
      <c r="P199" s="35">
        <f t="shared" si="26"/>
        <v>33734.47000000067</v>
      </c>
      <c r="Q199" s="38">
        <f t="shared" si="22"/>
        <v>0.3350956053162451</v>
      </c>
    </row>
    <row r="200" spans="1:17" s="1" customFormat="1" ht="23.25" customHeight="1">
      <c r="A200" s="32">
        <v>192</v>
      </c>
      <c r="B200" s="33" t="s">
        <v>219</v>
      </c>
      <c r="C200" s="34">
        <v>7522385</v>
      </c>
      <c r="D200" s="35">
        <v>7496804.88</v>
      </c>
      <c r="E200" s="27">
        <f aca="true" t="shared" si="27" ref="E200:E263">+D200*100/C200</f>
        <v>99.65994667914498</v>
      </c>
      <c r="F200" s="28" t="e">
        <f>+#REF!-E200</f>
        <v>#REF!</v>
      </c>
      <c r="G200" s="25">
        <f t="shared" si="23"/>
        <v>25580.12000000011</v>
      </c>
      <c r="H200" s="31">
        <f aca="true" t="shared" si="28" ref="H200:H263">+G200*100/C200</f>
        <v>0.3400533208550229</v>
      </c>
      <c r="I200" s="35"/>
      <c r="J200" s="27">
        <f aca="true" t="shared" si="29" ref="J200:J263">+I200*100/C200</f>
        <v>0</v>
      </c>
      <c r="K200" s="35"/>
      <c r="L200" s="27">
        <f aca="true" t="shared" si="30" ref="L200:L263">+K200*100/C200</f>
        <v>0</v>
      </c>
      <c r="M200" s="26">
        <f t="shared" si="24"/>
        <v>7496804.88</v>
      </c>
      <c r="N200" s="27">
        <f t="shared" si="25"/>
        <v>99.65994667914498</v>
      </c>
      <c r="O200" s="37" t="e">
        <f>+#REF!-N200</f>
        <v>#REF!</v>
      </c>
      <c r="P200" s="35">
        <f t="shared" si="26"/>
        <v>25580.12000000011</v>
      </c>
      <c r="Q200" s="38">
        <f aca="true" t="shared" si="31" ref="Q200:Q263">+P200*100/C200</f>
        <v>0.3400533208550229</v>
      </c>
    </row>
    <row r="201" spans="1:17" s="1" customFormat="1" ht="23.25" customHeight="1">
      <c r="A201" s="32">
        <v>193</v>
      </c>
      <c r="B201" s="33" t="s">
        <v>220</v>
      </c>
      <c r="C201" s="34">
        <v>3386775</v>
      </c>
      <c r="D201" s="35">
        <v>3374827.9</v>
      </c>
      <c r="E201" s="27">
        <f t="shared" si="27"/>
        <v>99.64724258328351</v>
      </c>
      <c r="F201" s="28" t="e">
        <f>+#REF!-E201</f>
        <v>#REF!</v>
      </c>
      <c r="G201" s="25">
        <f aca="true" t="shared" si="32" ref="G201:G266">+C201-D201</f>
        <v>11947.100000000093</v>
      </c>
      <c r="H201" s="31">
        <f t="shared" si="28"/>
        <v>0.3527574167164956</v>
      </c>
      <c r="I201" s="35"/>
      <c r="J201" s="27">
        <f t="shared" si="29"/>
        <v>0</v>
      </c>
      <c r="K201" s="35"/>
      <c r="L201" s="27">
        <f t="shared" si="30"/>
        <v>0</v>
      </c>
      <c r="M201" s="26">
        <f aca="true" t="shared" si="33" ref="M201:M266">SUM(D201+I201)</f>
        <v>3374827.9</v>
      </c>
      <c r="N201" s="27">
        <f aca="true" t="shared" si="34" ref="N201:N264">SUM(M201*100/C201)</f>
        <v>99.64724258328351</v>
      </c>
      <c r="O201" s="37" t="e">
        <f>+#REF!-N201</f>
        <v>#REF!</v>
      </c>
      <c r="P201" s="35">
        <f aca="true" t="shared" si="35" ref="P201:P266">SUM(C201-D201-I201-K201)</f>
        <v>11947.100000000093</v>
      </c>
      <c r="Q201" s="38">
        <f t="shared" si="31"/>
        <v>0.3527574167164956</v>
      </c>
    </row>
    <row r="202" spans="1:17" s="1" customFormat="1" ht="23.25" customHeight="1">
      <c r="A202" s="32">
        <v>194</v>
      </c>
      <c r="B202" s="33" t="s">
        <v>221</v>
      </c>
      <c r="C202" s="34">
        <v>7821545</v>
      </c>
      <c r="D202" s="35">
        <v>7793132.82</v>
      </c>
      <c r="E202" s="27">
        <f t="shared" si="27"/>
        <v>99.63674465850417</v>
      </c>
      <c r="F202" s="28" t="e">
        <f>+#REF!-E202</f>
        <v>#REF!</v>
      </c>
      <c r="G202" s="25">
        <f t="shared" si="32"/>
        <v>28412.179999999702</v>
      </c>
      <c r="H202" s="31">
        <f t="shared" si="28"/>
        <v>0.363255341495826</v>
      </c>
      <c r="I202" s="35"/>
      <c r="J202" s="27">
        <f t="shared" si="29"/>
        <v>0</v>
      </c>
      <c r="K202" s="35"/>
      <c r="L202" s="27">
        <f t="shared" si="30"/>
        <v>0</v>
      </c>
      <c r="M202" s="26">
        <f t="shared" si="33"/>
        <v>7793132.82</v>
      </c>
      <c r="N202" s="27">
        <f t="shared" si="34"/>
        <v>99.63674465850417</v>
      </c>
      <c r="O202" s="37" t="e">
        <f>+#REF!-N202</f>
        <v>#REF!</v>
      </c>
      <c r="P202" s="35">
        <f t="shared" si="35"/>
        <v>28412.179999999702</v>
      </c>
      <c r="Q202" s="38">
        <f t="shared" si="31"/>
        <v>0.363255341495826</v>
      </c>
    </row>
    <row r="203" spans="1:17" s="1" customFormat="1" ht="23.25" customHeight="1">
      <c r="A203" s="32">
        <v>195</v>
      </c>
      <c r="B203" s="33" t="s">
        <v>222</v>
      </c>
      <c r="C203" s="34">
        <v>10773113</v>
      </c>
      <c r="D203" s="35">
        <v>10727433.07</v>
      </c>
      <c r="E203" s="27">
        <f t="shared" si="27"/>
        <v>99.57598207686117</v>
      </c>
      <c r="F203" s="28" t="e">
        <f>+#REF!-E203</f>
        <v>#REF!</v>
      </c>
      <c r="G203" s="25">
        <f t="shared" si="32"/>
        <v>45679.9299999997</v>
      </c>
      <c r="H203" s="31">
        <f t="shared" si="28"/>
        <v>0.4240179231388337</v>
      </c>
      <c r="I203" s="35"/>
      <c r="J203" s="27">
        <f t="shared" si="29"/>
        <v>0</v>
      </c>
      <c r="K203" s="35"/>
      <c r="L203" s="27">
        <f t="shared" si="30"/>
        <v>0</v>
      </c>
      <c r="M203" s="26">
        <f t="shared" si="33"/>
        <v>10727433.07</v>
      </c>
      <c r="N203" s="27">
        <f t="shared" si="34"/>
        <v>99.57598207686117</v>
      </c>
      <c r="O203" s="37" t="e">
        <f>+#REF!-N203</f>
        <v>#REF!</v>
      </c>
      <c r="P203" s="35">
        <f t="shared" si="35"/>
        <v>45679.9299999997</v>
      </c>
      <c r="Q203" s="38">
        <f t="shared" si="31"/>
        <v>0.4240179231388337</v>
      </c>
    </row>
    <row r="204" spans="1:17" s="1" customFormat="1" ht="23.25" customHeight="1">
      <c r="A204" s="32">
        <v>196</v>
      </c>
      <c r="B204" s="33" t="s">
        <v>223</v>
      </c>
      <c r="C204" s="34">
        <v>4647000</v>
      </c>
      <c r="D204" s="35">
        <v>4627218.65</v>
      </c>
      <c r="E204" s="27">
        <f t="shared" si="27"/>
        <v>99.57431999139231</v>
      </c>
      <c r="F204" s="28" t="e">
        <f>+#REF!-E204</f>
        <v>#REF!</v>
      </c>
      <c r="G204" s="25">
        <f t="shared" si="32"/>
        <v>19781.349999999627</v>
      </c>
      <c r="H204" s="31">
        <f t="shared" si="28"/>
        <v>0.4256800086076959</v>
      </c>
      <c r="I204" s="35"/>
      <c r="J204" s="27">
        <f t="shared" si="29"/>
        <v>0</v>
      </c>
      <c r="K204" s="35"/>
      <c r="L204" s="27">
        <f t="shared" si="30"/>
        <v>0</v>
      </c>
      <c r="M204" s="26">
        <f t="shared" si="33"/>
        <v>4627218.65</v>
      </c>
      <c r="N204" s="27">
        <f t="shared" si="34"/>
        <v>99.57431999139231</v>
      </c>
      <c r="O204" s="37" t="e">
        <f>+#REF!-N204</f>
        <v>#REF!</v>
      </c>
      <c r="P204" s="35">
        <f t="shared" si="35"/>
        <v>19781.349999999627</v>
      </c>
      <c r="Q204" s="38">
        <f t="shared" si="31"/>
        <v>0.4256800086076959</v>
      </c>
    </row>
    <row r="205" spans="1:17" s="1" customFormat="1" ht="23.25" customHeight="1">
      <c r="A205" s="32">
        <v>197</v>
      </c>
      <c r="B205" s="33" t="s">
        <v>224</v>
      </c>
      <c r="C205" s="34">
        <v>1535189</v>
      </c>
      <c r="D205" s="35">
        <v>1528521.31</v>
      </c>
      <c r="E205" s="27">
        <f t="shared" si="27"/>
        <v>99.56567627829537</v>
      </c>
      <c r="F205" s="28" t="e">
        <f>+#REF!-E205</f>
        <v>#REF!</v>
      </c>
      <c r="G205" s="25">
        <f t="shared" si="32"/>
        <v>6667.689999999944</v>
      </c>
      <c r="H205" s="31">
        <f t="shared" si="28"/>
        <v>0.43432372170462036</v>
      </c>
      <c r="I205" s="35">
        <v>6565.18</v>
      </c>
      <c r="J205" s="27">
        <f t="shared" si="29"/>
        <v>0.42764636797163086</v>
      </c>
      <c r="K205" s="35"/>
      <c r="L205" s="27">
        <f t="shared" si="30"/>
        <v>0</v>
      </c>
      <c r="M205" s="26">
        <f t="shared" si="33"/>
        <v>1535086.49</v>
      </c>
      <c r="N205" s="27">
        <f t="shared" si="34"/>
        <v>99.993322646267</v>
      </c>
      <c r="O205" s="37" t="e">
        <f>+#REF!-N205</f>
        <v>#REF!</v>
      </c>
      <c r="P205" s="35">
        <f t="shared" si="35"/>
        <v>102.50999999994383</v>
      </c>
      <c r="Q205" s="38">
        <f t="shared" si="31"/>
        <v>0.006677353732989478</v>
      </c>
    </row>
    <row r="206" spans="1:17" s="1" customFormat="1" ht="23.25" customHeight="1">
      <c r="A206" s="32">
        <v>198</v>
      </c>
      <c r="B206" s="33" t="s">
        <v>225</v>
      </c>
      <c r="C206" s="34">
        <v>50035139</v>
      </c>
      <c r="D206" s="35">
        <v>49811723.8</v>
      </c>
      <c r="E206" s="27">
        <f t="shared" si="27"/>
        <v>99.55348340293409</v>
      </c>
      <c r="F206" s="28" t="e">
        <f>+#REF!-E206</f>
        <v>#REF!</v>
      </c>
      <c r="G206" s="25">
        <f t="shared" si="32"/>
        <v>223415.20000000298</v>
      </c>
      <c r="H206" s="31">
        <f t="shared" si="28"/>
        <v>0.44651659706591995</v>
      </c>
      <c r="I206" s="35"/>
      <c r="J206" s="27">
        <f t="shared" si="29"/>
        <v>0</v>
      </c>
      <c r="K206" s="35"/>
      <c r="L206" s="27">
        <f t="shared" si="30"/>
        <v>0</v>
      </c>
      <c r="M206" s="26">
        <f t="shared" si="33"/>
        <v>49811723.8</v>
      </c>
      <c r="N206" s="27">
        <f t="shared" si="34"/>
        <v>99.55348340293409</v>
      </c>
      <c r="O206" s="37" t="e">
        <f>+#REF!-N206</f>
        <v>#REF!</v>
      </c>
      <c r="P206" s="35">
        <f t="shared" si="35"/>
        <v>223415.20000000298</v>
      </c>
      <c r="Q206" s="38">
        <f t="shared" si="31"/>
        <v>0.44651659706591995</v>
      </c>
    </row>
    <row r="207" spans="1:17" s="1" customFormat="1" ht="23.25" customHeight="1">
      <c r="A207" s="32">
        <v>199</v>
      </c>
      <c r="B207" s="33" t="s">
        <v>226</v>
      </c>
      <c r="C207" s="34">
        <v>717789</v>
      </c>
      <c r="D207" s="35">
        <v>714563.62</v>
      </c>
      <c r="E207" s="27">
        <f t="shared" si="27"/>
        <v>99.55065067868134</v>
      </c>
      <c r="F207" s="28" t="e">
        <f>+#REF!-E207</f>
        <v>#REF!</v>
      </c>
      <c r="G207" s="25">
        <f t="shared" si="32"/>
        <v>3225.3800000000047</v>
      </c>
      <c r="H207" s="31">
        <f t="shared" si="28"/>
        <v>0.4493493213186611</v>
      </c>
      <c r="I207" s="35"/>
      <c r="J207" s="27">
        <f t="shared" si="29"/>
        <v>0</v>
      </c>
      <c r="K207" s="35"/>
      <c r="L207" s="27">
        <f t="shared" si="30"/>
        <v>0</v>
      </c>
      <c r="M207" s="26">
        <f t="shared" si="33"/>
        <v>714563.62</v>
      </c>
      <c r="N207" s="27">
        <f t="shared" si="34"/>
        <v>99.55065067868134</v>
      </c>
      <c r="O207" s="37" t="e">
        <f>+#REF!-N207</f>
        <v>#REF!</v>
      </c>
      <c r="P207" s="35">
        <f t="shared" si="35"/>
        <v>3225.3800000000047</v>
      </c>
      <c r="Q207" s="38">
        <f t="shared" si="31"/>
        <v>0.4493493213186611</v>
      </c>
    </row>
    <row r="208" spans="1:17" s="1" customFormat="1" ht="23.25" customHeight="1">
      <c r="A208" s="32">
        <v>200</v>
      </c>
      <c r="B208" s="33" t="s">
        <v>227</v>
      </c>
      <c r="C208" s="34">
        <v>2537134</v>
      </c>
      <c r="D208" s="35">
        <v>2525462.23</v>
      </c>
      <c r="E208" s="27">
        <f t="shared" si="27"/>
        <v>99.53996241428321</v>
      </c>
      <c r="F208" s="28" t="e">
        <f>+#REF!-E208</f>
        <v>#REF!</v>
      </c>
      <c r="G208" s="25">
        <f t="shared" si="32"/>
        <v>11671.770000000019</v>
      </c>
      <c r="H208" s="31">
        <f t="shared" si="28"/>
        <v>0.4600375857167977</v>
      </c>
      <c r="I208" s="35"/>
      <c r="J208" s="27">
        <f t="shared" si="29"/>
        <v>0</v>
      </c>
      <c r="K208" s="35"/>
      <c r="L208" s="27">
        <f t="shared" si="30"/>
        <v>0</v>
      </c>
      <c r="M208" s="26">
        <f t="shared" si="33"/>
        <v>2525462.23</v>
      </c>
      <c r="N208" s="27">
        <f t="shared" si="34"/>
        <v>99.53996241428321</v>
      </c>
      <c r="O208" s="37" t="e">
        <f>+#REF!-N208</f>
        <v>#REF!</v>
      </c>
      <c r="P208" s="35">
        <f t="shared" si="35"/>
        <v>11671.770000000019</v>
      </c>
      <c r="Q208" s="38">
        <f t="shared" si="31"/>
        <v>0.4600375857167977</v>
      </c>
    </row>
    <row r="209" spans="1:17" s="1" customFormat="1" ht="23.25" customHeight="1">
      <c r="A209" s="32">
        <v>201</v>
      </c>
      <c r="B209" s="33" t="s">
        <v>228</v>
      </c>
      <c r="C209" s="34">
        <v>11924735</v>
      </c>
      <c r="D209" s="35">
        <v>11869757.88</v>
      </c>
      <c r="E209" s="27">
        <f t="shared" si="27"/>
        <v>99.5389656877071</v>
      </c>
      <c r="F209" s="28" t="e">
        <f>+#REF!-E209</f>
        <v>#REF!</v>
      </c>
      <c r="G209" s="25">
        <f t="shared" si="32"/>
        <v>54977.11999999918</v>
      </c>
      <c r="H209" s="31">
        <f t="shared" si="28"/>
        <v>0.4610343122928868</v>
      </c>
      <c r="I209" s="35"/>
      <c r="J209" s="27">
        <f t="shared" si="29"/>
        <v>0</v>
      </c>
      <c r="K209" s="35"/>
      <c r="L209" s="27">
        <f t="shared" si="30"/>
        <v>0</v>
      </c>
      <c r="M209" s="26">
        <f t="shared" si="33"/>
        <v>11869757.88</v>
      </c>
      <c r="N209" s="27">
        <f t="shared" si="34"/>
        <v>99.5389656877071</v>
      </c>
      <c r="O209" s="37" t="e">
        <f>+#REF!-N209</f>
        <v>#REF!</v>
      </c>
      <c r="P209" s="35">
        <f t="shared" si="35"/>
        <v>54977.11999999918</v>
      </c>
      <c r="Q209" s="38">
        <f t="shared" si="31"/>
        <v>0.4610343122928868</v>
      </c>
    </row>
    <row r="210" spans="1:17" s="1" customFormat="1" ht="23.25" customHeight="1">
      <c r="A210" s="32">
        <v>202</v>
      </c>
      <c r="B210" s="33" t="s">
        <v>229</v>
      </c>
      <c r="C210" s="34">
        <v>11828355</v>
      </c>
      <c r="D210" s="35">
        <v>11772638.15</v>
      </c>
      <c r="E210" s="27">
        <f t="shared" si="27"/>
        <v>99.5289552097481</v>
      </c>
      <c r="F210" s="28" t="e">
        <f>+#REF!-E210</f>
        <v>#REF!</v>
      </c>
      <c r="G210" s="25">
        <f t="shared" si="32"/>
        <v>55716.84999999963</v>
      </c>
      <c r="H210" s="31">
        <f t="shared" si="28"/>
        <v>0.4710447902518958</v>
      </c>
      <c r="I210" s="35"/>
      <c r="J210" s="27">
        <f t="shared" si="29"/>
        <v>0</v>
      </c>
      <c r="K210" s="35"/>
      <c r="L210" s="27">
        <f t="shared" si="30"/>
        <v>0</v>
      </c>
      <c r="M210" s="26">
        <f t="shared" si="33"/>
        <v>11772638.15</v>
      </c>
      <c r="N210" s="27">
        <f t="shared" si="34"/>
        <v>99.5289552097481</v>
      </c>
      <c r="O210" s="37" t="e">
        <f>+#REF!-N210</f>
        <v>#REF!</v>
      </c>
      <c r="P210" s="35">
        <f t="shared" si="35"/>
        <v>55716.84999999963</v>
      </c>
      <c r="Q210" s="38">
        <f t="shared" si="31"/>
        <v>0.4710447902518958</v>
      </c>
    </row>
    <row r="211" spans="1:17" s="1" customFormat="1" ht="23.25" customHeight="1">
      <c r="A211" s="32">
        <v>203</v>
      </c>
      <c r="B211" s="33" t="s">
        <v>230</v>
      </c>
      <c r="C211" s="34">
        <v>2312041</v>
      </c>
      <c r="D211" s="35">
        <v>2300926.85</v>
      </c>
      <c r="E211" s="27">
        <f t="shared" si="27"/>
        <v>99.51929269420395</v>
      </c>
      <c r="F211" s="28" t="e">
        <f>+#REF!-E211</f>
        <v>#REF!</v>
      </c>
      <c r="G211" s="25">
        <f t="shared" si="32"/>
        <v>11114.149999999907</v>
      </c>
      <c r="H211" s="31">
        <f t="shared" si="28"/>
        <v>0.4807073057960437</v>
      </c>
      <c r="I211" s="35"/>
      <c r="J211" s="27">
        <f t="shared" si="29"/>
        <v>0</v>
      </c>
      <c r="K211" s="35"/>
      <c r="L211" s="27">
        <f t="shared" si="30"/>
        <v>0</v>
      </c>
      <c r="M211" s="26">
        <f t="shared" si="33"/>
        <v>2300926.85</v>
      </c>
      <c r="N211" s="27">
        <f t="shared" si="34"/>
        <v>99.51929269420395</v>
      </c>
      <c r="O211" s="37" t="e">
        <f>+#REF!-N211</f>
        <v>#REF!</v>
      </c>
      <c r="P211" s="35">
        <f t="shared" si="35"/>
        <v>11114.149999999907</v>
      </c>
      <c r="Q211" s="38">
        <f t="shared" si="31"/>
        <v>0.4807073057960437</v>
      </c>
    </row>
    <row r="212" spans="1:17" s="1" customFormat="1" ht="23.25" customHeight="1">
      <c r="A212" s="32">
        <v>204</v>
      </c>
      <c r="B212" s="33" t="s">
        <v>231</v>
      </c>
      <c r="C212" s="34">
        <v>8514347</v>
      </c>
      <c r="D212" s="35">
        <v>8471358.99</v>
      </c>
      <c r="E212" s="27">
        <f t="shared" si="27"/>
        <v>99.49511089928563</v>
      </c>
      <c r="F212" s="28" t="e">
        <f>+#REF!-E212</f>
        <v>#REF!</v>
      </c>
      <c r="G212" s="25">
        <f t="shared" si="32"/>
        <v>42988.00999999978</v>
      </c>
      <c r="H212" s="31">
        <f t="shared" si="28"/>
        <v>0.5048891007143563</v>
      </c>
      <c r="I212" s="35"/>
      <c r="J212" s="27">
        <f t="shared" si="29"/>
        <v>0</v>
      </c>
      <c r="K212" s="35"/>
      <c r="L212" s="27">
        <f t="shared" si="30"/>
        <v>0</v>
      </c>
      <c r="M212" s="26">
        <f t="shared" si="33"/>
        <v>8471358.99</v>
      </c>
      <c r="N212" s="27">
        <f t="shared" si="34"/>
        <v>99.49511089928563</v>
      </c>
      <c r="O212" s="37" t="e">
        <f>+#REF!-N212</f>
        <v>#REF!</v>
      </c>
      <c r="P212" s="35">
        <f t="shared" si="35"/>
        <v>42988.00999999978</v>
      </c>
      <c r="Q212" s="38">
        <f t="shared" si="31"/>
        <v>0.5048891007143563</v>
      </c>
    </row>
    <row r="213" spans="1:17" s="1" customFormat="1" ht="23.25" customHeight="1">
      <c r="A213" s="32">
        <v>205</v>
      </c>
      <c r="B213" s="33" t="s">
        <v>232</v>
      </c>
      <c r="C213" s="34">
        <v>16809356</v>
      </c>
      <c r="D213" s="35">
        <v>16724243.91</v>
      </c>
      <c r="E213" s="27">
        <f t="shared" si="27"/>
        <v>99.49366239848808</v>
      </c>
      <c r="F213" s="28" t="e">
        <f>+#REF!-E213</f>
        <v>#REF!</v>
      </c>
      <c r="G213" s="25">
        <f t="shared" si="32"/>
        <v>85112.08999999985</v>
      </c>
      <c r="H213" s="31">
        <f t="shared" si="28"/>
        <v>0.506337601511919</v>
      </c>
      <c r="I213" s="35"/>
      <c r="J213" s="27">
        <f t="shared" si="29"/>
        <v>0</v>
      </c>
      <c r="K213" s="35"/>
      <c r="L213" s="27">
        <f t="shared" si="30"/>
        <v>0</v>
      </c>
      <c r="M213" s="26">
        <f t="shared" si="33"/>
        <v>16724243.91</v>
      </c>
      <c r="N213" s="27">
        <f t="shared" si="34"/>
        <v>99.49366239848808</v>
      </c>
      <c r="O213" s="37" t="e">
        <f>+#REF!-N213</f>
        <v>#REF!</v>
      </c>
      <c r="P213" s="35">
        <f t="shared" si="35"/>
        <v>85112.08999999985</v>
      </c>
      <c r="Q213" s="38">
        <f t="shared" si="31"/>
        <v>0.506337601511919</v>
      </c>
    </row>
    <row r="214" spans="1:17" s="1" customFormat="1" ht="23.25" customHeight="1">
      <c r="A214" s="32">
        <v>206</v>
      </c>
      <c r="B214" s="33" t="s">
        <v>233</v>
      </c>
      <c r="C214" s="34">
        <v>9102237</v>
      </c>
      <c r="D214" s="35">
        <v>9054274.4</v>
      </c>
      <c r="E214" s="27">
        <f t="shared" si="27"/>
        <v>99.47306799416451</v>
      </c>
      <c r="F214" s="28" t="e">
        <f>+#REF!-E214</f>
        <v>#REF!</v>
      </c>
      <c r="G214" s="25">
        <f t="shared" si="32"/>
        <v>47962.59999999963</v>
      </c>
      <c r="H214" s="31">
        <f t="shared" si="28"/>
        <v>0.5269320058354845</v>
      </c>
      <c r="I214" s="35">
        <v>17034.81</v>
      </c>
      <c r="J214" s="27">
        <f t="shared" si="29"/>
        <v>0.18714970836290026</v>
      </c>
      <c r="K214" s="35"/>
      <c r="L214" s="27">
        <f t="shared" si="30"/>
        <v>0</v>
      </c>
      <c r="M214" s="26">
        <f t="shared" si="33"/>
        <v>9071309.21</v>
      </c>
      <c r="N214" s="27">
        <f t="shared" si="34"/>
        <v>99.66021770252742</v>
      </c>
      <c r="O214" s="37" t="e">
        <f>+#REF!-N214</f>
        <v>#REF!</v>
      </c>
      <c r="P214" s="35">
        <f t="shared" si="35"/>
        <v>30927.789999999626</v>
      </c>
      <c r="Q214" s="38">
        <f t="shared" si="31"/>
        <v>0.33978229747258426</v>
      </c>
    </row>
    <row r="215" spans="1:17" s="1" customFormat="1" ht="23.25" customHeight="1">
      <c r="A215" s="32">
        <v>207</v>
      </c>
      <c r="B215" s="33" t="s">
        <v>234</v>
      </c>
      <c r="C215" s="34">
        <v>1985910</v>
      </c>
      <c r="D215" s="35">
        <v>1975232.74</v>
      </c>
      <c r="E215" s="27">
        <f t="shared" si="27"/>
        <v>99.46234925046956</v>
      </c>
      <c r="F215" s="28" t="e">
        <f>+#REF!-E215</f>
        <v>#REF!</v>
      </c>
      <c r="G215" s="25">
        <f t="shared" si="32"/>
        <v>10677.26000000001</v>
      </c>
      <c r="H215" s="31">
        <f t="shared" si="28"/>
        <v>0.5376507495304425</v>
      </c>
      <c r="I215" s="35"/>
      <c r="J215" s="27">
        <f t="shared" si="29"/>
        <v>0</v>
      </c>
      <c r="K215" s="35"/>
      <c r="L215" s="27">
        <f t="shared" si="30"/>
        <v>0</v>
      </c>
      <c r="M215" s="26">
        <f t="shared" si="33"/>
        <v>1975232.74</v>
      </c>
      <c r="N215" s="27">
        <f t="shared" si="34"/>
        <v>99.46234925046956</v>
      </c>
      <c r="O215" s="37" t="e">
        <f>+#REF!-N215</f>
        <v>#REF!</v>
      </c>
      <c r="P215" s="35">
        <f t="shared" si="35"/>
        <v>10677.26000000001</v>
      </c>
      <c r="Q215" s="38">
        <f t="shared" si="31"/>
        <v>0.5376507495304425</v>
      </c>
    </row>
    <row r="216" spans="1:17" s="1" customFormat="1" ht="23.25" customHeight="1">
      <c r="A216" s="32">
        <v>208</v>
      </c>
      <c r="B216" s="33" t="s">
        <v>235</v>
      </c>
      <c r="C216" s="34">
        <v>3089068</v>
      </c>
      <c r="D216" s="35">
        <v>3072013.82</v>
      </c>
      <c r="E216" s="27">
        <f t="shared" si="27"/>
        <v>99.44791827178942</v>
      </c>
      <c r="F216" s="28" t="e">
        <f>+#REF!-E216</f>
        <v>#REF!</v>
      </c>
      <c r="G216" s="25">
        <f t="shared" si="32"/>
        <v>17054.180000000168</v>
      </c>
      <c r="H216" s="31">
        <f t="shared" si="28"/>
        <v>0.5520817282105854</v>
      </c>
      <c r="I216" s="35"/>
      <c r="J216" s="27">
        <f t="shared" si="29"/>
        <v>0</v>
      </c>
      <c r="K216" s="35"/>
      <c r="L216" s="27">
        <f t="shared" si="30"/>
        <v>0</v>
      </c>
      <c r="M216" s="26">
        <f t="shared" si="33"/>
        <v>3072013.82</v>
      </c>
      <c r="N216" s="27">
        <f t="shared" si="34"/>
        <v>99.44791827178942</v>
      </c>
      <c r="O216" s="37" t="e">
        <f>+#REF!-N216</f>
        <v>#REF!</v>
      </c>
      <c r="P216" s="35">
        <f t="shared" si="35"/>
        <v>17054.180000000168</v>
      </c>
      <c r="Q216" s="38">
        <f t="shared" si="31"/>
        <v>0.5520817282105854</v>
      </c>
    </row>
    <row r="217" spans="1:17" s="1" customFormat="1" ht="23.25" customHeight="1">
      <c r="A217" s="32">
        <v>209</v>
      </c>
      <c r="B217" s="33" t="s">
        <v>236</v>
      </c>
      <c r="C217" s="34">
        <v>1775099</v>
      </c>
      <c r="D217" s="35">
        <v>1764879.35</v>
      </c>
      <c r="E217" s="27">
        <f t="shared" si="27"/>
        <v>99.42427718116004</v>
      </c>
      <c r="F217" s="28" t="e">
        <f>+#REF!-E217</f>
        <v>#REF!</v>
      </c>
      <c r="G217" s="25">
        <f t="shared" si="32"/>
        <v>10219.649999999907</v>
      </c>
      <c r="H217" s="31">
        <f t="shared" si="28"/>
        <v>0.575722818839958</v>
      </c>
      <c r="I217" s="35"/>
      <c r="J217" s="27">
        <f t="shared" si="29"/>
        <v>0</v>
      </c>
      <c r="K217" s="35"/>
      <c r="L217" s="27">
        <f t="shared" si="30"/>
        <v>0</v>
      </c>
      <c r="M217" s="26">
        <f t="shared" si="33"/>
        <v>1764879.35</v>
      </c>
      <c r="N217" s="27">
        <f t="shared" si="34"/>
        <v>99.42427718116004</v>
      </c>
      <c r="O217" s="37" t="e">
        <f>+#REF!-N217</f>
        <v>#REF!</v>
      </c>
      <c r="P217" s="35">
        <f t="shared" si="35"/>
        <v>10219.649999999907</v>
      </c>
      <c r="Q217" s="38">
        <f t="shared" si="31"/>
        <v>0.575722818839958</v>
      </c>
    </row>
    <row r="218" spans="1:17" s="1" customFormat="1" ht="23.25" customHeight="1">
      <c r="A218" s="32">
        <v>210</v>
      </c>
      <c r="B218" s="33" t="s">
        <v>237</v>
      </c>
      <c r="C218" s="34">
        <v>2015404</v>
      </c>
      <c r="D218" s="35">
        <v>2002970.24</v>
      </c>
      <c r="E218" s="27">
        <f t="shared" si="27"/>
        <v>99.38306364381533</v>
      </c>
      <c r="F218" s="28" t="e">
        <f>+#REF!-E218</f>
        <v>#REF!</v>
      </c>
      <c r="G218" s="25">
        <f t="shared" si="32"/>
        <v>12433.76000000001</v>
      </c>
      <c r="H218" s="31">
        <f t="shared" si="28"/>
        <v>0.6169363561846661</v>
      </c>
      <c r="I218" s="35"/>
      <c r="J218" s="27">
        <f t="shared" si="29"/>
        <v>0</v>
      </c>
      <c r="K218" s="35"/>
      <c r="L218" s="27">
        <f t="shared" si="30"/>
        <v>0</v>
      </c>
      <c r="M218" s="26">
        <f t="shared" si="33"/>
        <v>2002970.24</v>
      </c>
      <c r="N218" s="27">
        <f t="shared" si="34"/>
        <v>99.38306364381533</v>
      </c>
      <c r="O218" s="37" t="e">
        <f>+#REF!-N218</f>
        <v>#REF!</v>
      </c>
      <c r="P218" s="35">
        <f t="shared" si="35"/>
        <v>12433.76000000001</v>
      </c>
      <c r="Q218" s="38">
        <f t="shared" si="31"/>
        <v>0.6169363561846661</v>
      </c>
    </row>
    <row r="219" spans="1:17" s="1" customFormat="1" ht="23.25" customHeight="1">
      <c r="A219" s="32">
        <v>211</v>
      </c>
      <c r="B219" s="33" t="s">
        <v>238</v>
      </c>
      <c r="C219" s="34">
        <v>2007216745</v>
      </c>
      <c r="D219" s="35">
        <v>1994775643.03</v>
      </c>
      <c r="E219" s="27">
        <f t="shared" si="27"/>
        <v>99.380181437755</v>
      </c>
      <c r="F219" s="28" t="e">
        <f>+#REF!-E219</f>
        <v>#REF!</v>
      </c>
      <c r="G219" s="40">
        <f t="shared" si="32"/>
        <v>12441101.970000029</v>
      </c>
      <c r="H219" s="41">
        <f t="shared" si="28"/>
        <v>0.619818562245007</v>
      </c>
      <c r="I219" s="35">
        <v>391509</v>
      </c>
      <c r="J219" s="27">
        <f t="shared" si="29"/>
        <v>0.01950506844740377</v>
      </c>
      <c r="K219" s="35">
        <v>11864241</v>
      </c>
      <c r="L219" s="27">
        <f t="shared" si="30"/>
        <v>0.591079216011622</v>
      </c>
      <c r="M219" s="26">
        <f t="shared" si="33"/>
        <v>1995167152.03</v>
      </c>
      <c r="N219" s="27">
        <f t="shared" si="34"/>
        <v>99.3996865062024</v>
      </c>
      <c r="O219" s="37" t="e">
        <f>+#REF!-N219</f>
        <v>#REF!</v>
      </c>
      <c r="P219" s="42">
        <f t="shared" si="35"/>
        <v>185351.9700000286</v>
      </c>
      <c r="Q219" s="43">
        <f t="shared" si="31"/>
        <v>0.009234277785981135</v>
      </c>
    </row>
    <row r="220" spans="1:17" s="1" customFormat="1" ht="23.25" customHeight="1">
      <c r="A220" s="32">
        <v>212</v>
      </c>
      <c r="B220" s="33" t="s">
        <v>239</v>
      </c>
      <c r="C220" s="34">
        <v>5353708</v>
      </c>
      <c r="D220" s="35">
        <v>5320464.38</v>
      </c>
      <c r="E220" s="27">
        <f t="shared" si="27"/>
        <v>99.3790542928378</v>
      </c>
      <c r="F220" s="28" t="e">
        <f>+#REF!-E220</f>
        <v>#REF!</v>
      </c>
      <c r="G220" s="25">
        <f t="shared" si="32"/>
        <v>33243.62000000011</v>
      </c>
      <c r="H220" s="31">
        <f t="shared" si="28"/>
        <v>0.6209457071622156</v>
      </c>
      <c r="I220" s="35"/>
      <c r="J220" s="27">
        <f t="shared" si="29"/>
        <v>0</v>
      </c>
      <c r="K220" s="35"/>
      <c r="L220" s="27">
        <f t="shared" si="30"/>
        <v>0</v>
      </c>
      <c r="M220" s="26">
        <f t="shared" si="33"/>
        <v>5320464.38</v>
      </c>
      <c r="N220" s="27">
        <f t="shared" si="34"/>
        <v>99.3790542928378</v>
      </c>
      <c r="O220" s="37" t="e">
        <f>+#REF!-N220</f>
        <v>#REF!</v>
      </c>
      <c r="P220" s="35">
        <f t="shared" si="35"/>
        <v>33243.62000000011</v>
      </c>
      <c r="Q220" s="38">
        <f t="shared" si="31"/>
        <v>0.6209457071622156</v>
      </c>
    </row>
    <row r="221" spans="1:17" s="1" customFormat="1" ht="23.25" customHeight="1">
      <c r="A221" s="32">
        <v>213</v>
      </c>
      <c r="B221" s="33" t="s">
        <v>240</v>
      </c>
      <c r="C221" s="34">
        <v>2898184</v>
      </c>
      <c r="D221" s="35">
        <v>2879871.54</v>
      </c>
      <c r="E221" s="27">
        <f t="shared" si="27"/>
        <v>99.36814018709647</v>
      </c>
      <c r="F221" s="28" t="e">
        <f>+#REF!-E221</f>
        <v>#REF!</v>
      </c>
      <c r="G221" s="25">
        <f t="shared" si="32"/>
        <v>18312.459999999963</v>
      </c>
      <c r="H221" s="31">
        <f t="shared" si="28"/>
        <v>0.6318598129035272</v>
      </c>
      <c r="I221" s="35"/>
      <c r="J221" s="27">
        <f t="shared" si="29"/>
        <v>0</v>
      </c>
      <c r="K221" s="35"/>
      <c r="L221" s="27">
        <f t="shared" si="30"/>
        <v>0</v>
      </c>
      <c r="M221" s="26">
        <f t="shared" si="33"/>
        <v>2879871.54</v>
      </c>
      <c r="N221" s="27">
        <f t="shared" si="34"/>
        <v>99.36814018709647</v>
      </c>
      <c r="O221" s="37" t="e">
        <f>+#REF!-N221</f>
        <v>#REF!</v>
      </c>
      <c r="P221" s="35">
        <f t="shared" si="35"/>
        <v>18312.459999999963</v>
      </c>
      <c r="Q221" s="38">
        <f t="shared" si="31"/>
        <v>0.6318598129035272</v>
      </c>
    </row>
    <row r="222" spans="1:17" s="1" customFormat="1" ht="23.25" customHeight="1">
      <c r="A222" s="32">
        <v>214</v>
      </c>
      <c r="B222" s="33" t="s">
        <v>241</v>
      </c>
      <c r="C222" s="34">
        <v>1664900</v>
      </c>
      <c r="D222" s="35">
        <v>1653241.7</v>
      </c>
      <c r="E222" s="27">
        <f t="shared" si="27"/>
        <v>99.29975974533005</v>
      </c>
      <c r="F222" s="28" t="e">
        <f>+#REF!-E222</f>
        <v>#REF!</v>
      </c>
      <c r="G222" s="25">
        <f t="shared" si="32"/>
        <v>11658.300000000047</v>
      </c>
      <c r="H222" s="31">
        <f t="shared" si="28"/>
        <v>0.700240254669953</v>
      </c>
      <c r="I222" s="35">
        <v>10979.97</v>
      </c>
      <c r="J222" s="27">
        <f t="shared" si="29"/>
        <v>0.6594972671031293</v>
      </c>
      <c r="K222" s="35"/>
      <c r="L222" s="27">
        <f t="shared" si="30"/>
        <v>0</v>
      </c>
      <c r="M222" s="26">
        <f t="shared" si="33"/>
        <v>1664221.67</v>
      </c>
      <c r="N222" s="27">
        <f t="shared" si="34"/>
        <v>99.95925701243318</v>
      </c>
      <c r="O222" s="37" t="e">
        <f>+#REF!-N222</f>
        <v>#REF!</v>
      </c>
      <c r="P222" s="35">
        <f t="shared" si="35"/>
        <v>678.3300000000472</v>
      </c>
      <c r="Q222" s="38">
        <f t="shared" si="31"/>
        <v>0.04074298756682366</v>
      </c>
    </row>
    <row r="223" spans="1:17" s="1" customFormat="1" ht="23.25" customHeight="1">
      <c r="A223" s="32">
        <v>215</v>
      </c>
      <c r="B223" s="33" t="s">
        <v>242</v>
      </c>
      <c r="C223" s="34">
        <v>12297426</v>
      </c>
      <c r="D223" s="35">
        <v>12208027.4</v>
      </c>
      <c r="E223" s="27">
        <f t="shared" si="27"/>
        <v>99.27302998204665</v>
      </c>
      <c r="F223" s="28" t="e">
        <f>+#REF!-E223</f>
        <v>#REF!</v>
      </c>
      <c r="G223" s="25">
        <f t="shared" si="32"/>
        <v>89398.59999999963</v>
      </c>
      <c r="H223" s="31">
        <f t="shared" si="28"/>
        <v>0.7269700179533475</v>
      </c>
      <c r="I223" s="35"/>
      <c r="J223" s="27">
        <f t="shared" si="29"/>
        <v>0</v>
      </c>
      <c r="K223" s="35"/>
      <c r="L223" s="27">
        <f t="shared" si="30"/>
        <v>0</v>
      </c>
      <c r="M223" s="26">
        <f t="shared" si="33"/>
        <v>12208027.4</v>
      </c>
      <c r="N223" s="27">
        <f t="shared" si="34"/>
        <v>99.27302998204665</v>
      </c>
      <c r="O223" s="37" t="e">
        <f>+#REF!-N223</f>
        <v>#REF!</v>
      </c>
      <c r="P223" s="35">
        <f t="shared" si="35"/>
        <v>89398.59999999963</v>
      </c>
      <c r="Q223" s="38">
        <f t="shared" si="31"/>
        <v>0.7269700179533475</v>
      </c>
    </row>
    <row r="224" spans="1:17" s="1" customFormat="1" ht="23.25" customHeight="1">
      <c r="A224" s="32">
        <v>216</v>
      </c>
      <c r="B224" s="33" t="s">
        <v>243</v>
      </c>
      <c r="C224" s="34">
        <v>4152680</v>
      </c>
      <c r="D224" s="35">
        <v>4122320.19</v>
      </c>
      <c r="E224" s="27">
        <f t="shared" si="27"/>
        <v>99.26891043856016</v>
      </c>
      <c r="F224" s="28" t="e">
        <f>+#REF!-E224</f>
        <v>#REF!</v>
      </c>
      <c r="G224" s="25">
        <f t="shared" si="32"/>
        <v>30359.810000000056</v>
      </c>
      <c r="H224" s="31">
        <f t="shared" si="28"/>
        <v>0.7310895614398426</v>
      </c>
      <c r="I224" s="35">
        <v>5611.62</v>
      </c>
      <c r="J224" s="27">
        <f t="shared" si="29"/>
        <v>0.1351324927516688</v>
      </c>
      <c r="K224" s="35"/>
      <c r="L224" s="27">
        <f t="shared" si="30"/>
        <v>0</v>
      </c>
      <c r="M224" s="26">
        <f t="shared" si="33"/>
        <v>4127931.81</v>
      </c>
      <c r="N224" s="27">
        <f t="shared" si="34"/>
        <v>99.40404293131182</v>
      </c>
      <c r="O224" s="37" t="e">
        <f>+#REF!-N224</f>
        <v>#REF!</v>
      </c>
      <c r="P224" s="35">
        <f t="shared" si="35"/>
        <v>24748.190000000057</v>
      </c>
      <c r="Q224" s="38">
        <f t="shared" si="31"/>
        <v>0.5959570686881738</v>
      </c>
    </row>
    <row r="225" spans="1:17" s="1" customFormat="1" ht="23.25" customHeight="1">
      <c r="A225" s="32">
        <v>217</v>
      </c>
      <c r="B225" s="33" t="s">
        <v>244</v>
      </c>
      <c r="C225" s="34">
        <v>12160376</v>
      </c>
      <c r="D225" s="35">
        <v>12061173.63</v>
      </c>
      <c r="E225" s="27">
        <f t="shared" si="27"/>
        <v>99.18421626107614</v>
      </c>
      <c r="F225" s="28" t="e">
        <f>+#REF!-E225</f>
        <v>#REF!</v>
      </c>
      <c r="G225" s="25">
        <f t="shared" si="32"/>
        <v>99202.36999999918</v>
      </c>
      <c r="H225" s="31">
        <f t="shared" si="28"/>
        <v>0.8157837389238555</v>
      </c>
      <c r="I225" s="35"/>
      <c r="J225" s="27">
        <f t="shared" si="29"/>
        <v>0</v>
      </c>
      <c r="K225" s="35"/>
      <c r="L225" s="27">
        <f t="shared" si="30"/>
        <v>0</v>
      </c>
      <c r="M225" s="26">
        <f t="shared" si="33"/>
        <v>12061173.63</v>
      </c>
      <c r="N225" s="27">
        <f t="shared" si="34"/>
        <v>99.18421626107614</v>
      </c>
      <c r="O225" s="37" t="e">
        <f>+#REF!-N225</f>
        <v>#REF!</v>
      </c>
      <c r="P225" s="35">
        <f t="shared" si="35"/>
        <v>99202.36999999918</v>
      </c>
      <c r="Q225" s="38">
        <f t="shared" si="31"/>
        <v>0.8157837389238555</v>
      </c>
    </row>
    <row r="226" spans="1:17" s="1" customFormat="1" ht="23.25" customHeight="1">
      <c r="A226" s="32">
        <v>218</v>
      </c>
      <c r="B226" s="33" t="s">
        <v>245</v>
      </c>
      <c r="C226" s="34">
        <v>15552082</v>
      </c>
      <c r="D226" s="35">
        <v>15421539.51</v>
      </c>
      <c r="E226" s="27">
        <f t="shared" si="27"/>
        <v>99.16061084297266</v>
      </c>
      <c r="F226" s="28" t="e">
        <f>+#REF!-E226</f>
        <v>#REF!</v>
      </c>
      <c r="G226" s="25">
        <f t="shared" si="32"/>
        <v>130542.49000000022</v>
      </c>
      <c r="H226" s="31">
        <f t="shared" si="28"/>
        <v>0.8393891570273371</v>
      </c>
      <c r="I226" s="35"/>
      <c r="J226" s="27">
        <f t="shared" si="29"/>
        <v>0</v>
      </c>
      <c r="K226" s="35"/>
      <c r="L226" s="27">
        <f t="shared" si="30"/>
        <v>0</v>
      </c>
      <c r="M226" s="26">
        <f t="shared" si="33"/>
        <v>15421539.51</v>
      </c>
      <c r="N226" s="27">
        <f t="shared" si="34"/>
        <v>99.16061084297266</v>
      </c>
      <c r="O226" s="37" t="e">
        <f>+#REF!-N226</f>
        <v>#REF!</v>
      </c>
      <c r="P226" s="35">
        <f t="shared" si="35"/>
        <v>130542.49000000022</v>
      </c>
      <c r="Q226" s="38">
        <f t="shared" si="31"/>
        <v>0.8393891570273371</v>
      </c>
    </row>
    <row r="227" spans="1:17" s="1" customFormat="1" ht="23.25" customHeight="1">
      <c r="A227" s="32">
        <v>219</v>
      </c>
      <c r="B227" s="33" t="s">
        <v>246</v>
      </c>
      <c r="C227" s="34">
        <v>11715010</v>
      </c>
      <c r="D227" s="35">
        <v>11608868.13</v>
      </c>
      <c r="E227" s="27">
        <f t="shared" si="27"/>
        <v>99.0939668852182</v>
      </c>
      <c r="F227" s="28" t="e">
        <f>+#REF!-E227</f>
        <v>#REF!</v>
      </c>
      <c r="G227" s="25">
        <f t="shared" si="32"/>
        <v>106141.86999999918</v>
      </c>
      <c r="H227" s="31">
        <f t="shared" si="28"/>
        <v>0.9060331147817986</v>
      </c>
      <c r="I227" s="35"/>
      <c r="J227" s="27">
        <f t="shared" si="29"/>
        <v>0</v>
      </c>
      <c r="K227" s="35"/>
      <c r="L227" s="27">
        <f t="shared" si="30"/>
        <v>0</v>
      </c>
      <c r="M227" s="26">
        <f t="shared" si="33"/>
        <v>11608868.13</v>
      </c>
      <c r="N227" s="27">
        <f t="shared" si="34"/>
        <v>99.0939668852182</v>
      </c>
      <c r="O227" s="37" t="e">
        <f>+#REF!-N227</f>
        <v>#REF!</v>
      </c>
      <c r="P227" s="35">
        <f t="shared" si="35"/>
        <v>106141.86999999918</v>
      </c>
      <c r="Q227" s="38">
        <f t="shared" si="31"/>
        <v>0.9060331147817986</v>
      </c>
    </row>
    <row r="228" spans="1:17" s="1" customFormat="1" ht="23.25" customHeight="1">
      <c r="A228" s="32">
        <v>220</v>
      </c>
      <c r="B228" s="33" t="s">
        <v>247</v>
      </c>
      <c r="C228" s="34">
        <v>2824018</v>
      </c>
      <c r="D228" s="35">
        <v>2798291.52</v>
      </c>
      <c r="E228" s="27">
        <f t="shared" si="27"/>
        <v>99.08901147230648</v>
      </c>
      <c r="F228" s="28" t="e">
        <f>+#REF!-E228</f>
        <v>#REF!</v>
      </c>
      <c r="G228" s="25">
        <f t="shared" si="32"/>
        <v>25726.47999999998</v>
      </c>
      <c r="H228" s="31">
        <f t="shared" si="28"/>
        <v>0.9109885276935197</v>
      </c>
      <c r="I228" s="35">
        <v>4616.21</v>
      </c>
      <c r="J228" s="27">
        <f t="shared" si="29"/>
        <v>0.1634624850124893</v>
      </c>
      <c r="K228" s="35"/>
      <c r="L228" s="27">
        <f t="shared" si="30"/>
        <v>0</v>
      </c>
      <c r="M228" s="26">
        <f t="shared" si="33"/>
        <v>2802907.73</v>
      </c>
      <c r="N228" s="27">
        <f t="shared" si="34"/>
        <v>99.25247395731897</v>
      </c>
      <c r="O228" s="37" t="e">
        <f>+#REF!-N228</f>
        <v>#REF!</v>
      </c>
      <c r="P228" s="35">
        <f t="shared" si="35"/>
        <v>21110.269999999982</v>
      </c>
      <c r="Q228" s="38">
        <f t="shared" si="31"/>
        <v>0.7475260426810304</v>
      </c>
    </row>
    <row r="229" spans="1:17" s="1" customFormat="1" ht="23.25" customHeight="1">
      <c r="A229" s="32">
        <v>221</v>
      </c>
      <c r="B229" s="33" t="s">
        <v>248</v>
      </c>
      <c r="C229" s="34">
        <v>1604240</v>
      </c>
      <c r="D229" s="35">
        <v>1589567.96</v>
      </c>
      <c r="E229" s="27">
        <f t="shared" si="27"/>
        <v>99.08542113399491</v>
      </c>
      <c r="F229" s="28" t="e">
        <f>+#REF!-E229</f>
        <v>#REF!</v>
      </c>
      <c r="G229" s="25">
        <f t="shared" si="32"/>
        <v>14672.040000000037</v>
      </c>
      <c r="H229" s="31">
        <f t="shared" si="28"/>
        <v>0.9145788660050889</v>
      </c>
      <c r="I229" s="35"/>
      <c r="J229" s="27">
        <f t="shared" si="29"/>
        <v>0</v>
      </c>
      <c r="K229" s="35"/>
      <c r="L229" s="27">
        <f t="shared" si="30"/>
        <v>0</v>
      </c>
      <c r="M229" s="26">
        <f t="shared" si="33"/>
        <v>1589567.96</v>
      </c>
      <c r="N229" s="27">
        <f t="shared" si="34"/>
        <v>99.08542113399491</v>
      </c>
      <c r="O229" s="37" t="e">
        <f>+#REF!-N229</f>
        <v>#REF!</v>
      </c>
      <c r="P229" s="35">
        <f t="shared" si="35"/>
        <v>14672.040000000037</v>
      </c>
      <c r="Q229" s="38">
        <f t="shared" si="31"/>
        <v>0.9145788660050889</v>
      </c>
    </row>
    <row r="230" spans="1:17" s="1" customFormat="1" ht="23.25" customHeight="1">
      <c r="A230" s="32">
        <v>222</v>
      </c>
      <c r="B230" s="33" t="s">
        <v>249</v>
      </c>
      <c r="C230" s="34">
        <v>12956497</v>
      </c>
      <c r="D230" s="35">
        <v>12837793.79</v>
      </c>
      <c r="E230" s="27">
        <f t="shared" si="27"/>
        <v>99.08383253590843</v>
      </c>
      <c r="F230" s="28" t="e">
        <f>+#REF!-E230</f>
        <v>#REF!</v>
      </c>
      <c r="G230" s="25">
        <f t="shared" si="32"/>
        <v>118703.2100000009</v>
      </c>
      <c r="H230" s="31">
        <f t="shared" si="28"/>
        <v>0.9161674640915742</v>
      </c>
      <c r="I230" s="35"/>
      <c r="J230" s="27">
        <f t="shared" si="29"/>
        <v>0</v>
      </c>
      <c r="K230" s="35"/>
      <c r="L230" s="27">
        <f t="shared" si="30"/>
        <v>0</v>
      </c>
      <c r="M230" s="26">
        <f t="shared" si="33"/>
        <v>12837793.79</v>
      </c>
      <c r="N230" s="27">
        <f t="shared" si="34"/>
        <v>99.08383253590843</v>
      </c>
      <c r="O230" s="37" t="e">
        <f>+#REF!-N230</f>
        <v>#REF!</v>
      </c>
      <c r="P230" s="35">
        <f t="shared" si="35"/>
        <v>118703.2100000009</v>
      </c>
      <c r="Q230" s="38">
        <f t="shared" si="31"/>
        <v>0.9161674640915742</v>
      </c>
    </row>
    <row r="231" spans="1:17" s="1" customFormat="1" ht="23.25" customHeight="1">
      <c r="A231" s="32">
        <v>223</v>
      </c>
      <c r="B231" s="33" t="s">
        <v>250</v>
      </c>
      <c r="C231" s="34">
        <v>19092726</v>
      </c>
      <c r="D231" s="35">
        <v>18907751.76</v>
      </c>
      <c r="E231" s="27">
        <f t="shared" si="27"/>
        <v>99.031179518315</v>
      </c>
      <c r="F231" s="28" t="e">
        <f>+#REF!-E231</f>
        <v>#REF!</v>
      </c>
      <c r="G231" s="25">
        <f t="shared" si="32"/>
        <v>184974.23999999836</v>
      </c>
      <c r="H231" s="31">
        <f t="shared" si="28"/>
        <v>0.9688204816850059</v>
      </c>
      <c r="I231" s="35"/>
      <c r="J231" s="27">
        <f t="shared" si="29"/>
        <v>0</v>
      </c>
      <c r="K231" s="35"/>
      <c r="L231" s="27">
        <f t="shared" si="30"/>
        <v>0</v>
      </c>
      <c r="M231" s="26">
        <f t="shared" si="33"/>
        <v>18907751.76</v>
      </c>
      <c r="N231" s="27">
        <f t="shared" si="34"/>
        <v>99.031179518315</v>
      </c>
      <c r="O231" s="37" t="e">
        <f>+#REF!-N231</f>
        <v>#REF!</v>
      </c>
      <c r="P231" s="35">
        <f t="shared" si="35"/>
        <v>184974.23999999836</v>
      </c>
      <c r="Q231" s="38">
        <f t="shared" si="31"/>
        <v>0.9688204816850059</v>
      </c>
    </row>
    <row r="232" spans="1:17" s="1" customFormat="1" ht="23.25" customHeight="1">
      <c r="A232" s="32">
        <v>224</v>
      </c>
      <c r="B232" s="33" t="s">
        <v>251</v>
      </c>
      <c r="C232" s="34">
        <v>721921</v>
      </c>
      <c r="D232" s="35">
        <v>714569.48</v>
      </c>
      <c r="E232" s="27">
        <f t="shared" si="27"/>
        <v>98.98167250987296</v>
      </c>
      <c r="F232" s="28" t="e">
        <f>+#REF!-E232</f>
        <v>#REF!</v>
      </c>
      <c r="G232" s="25">
        <f t="shared" si="32"/>
        <v>7351.520000000019</v>
      </c>
      <c r="H232" s="31">
        <f t="shared" si="28"/>
        <v>1.0183274901270387</v>
      </c>
      <c r="I232" s="35"/>
      <c r="J232" s="27">
        <f t="shared" si="29"/>
        <v>0</v>
      </c>
      <c r="K232" s="35"/>
      <c r="L232" s="27">
        <f t="shared" si="30"/>
        <v>0</v>
      </c>
      <c r="M232" s="26">
        <f t="shared" si="33"/>
        <v>714569.48</v>
      </c>
      <c r="N232" s="27">
        <f t="shared" si="34"/>
        <v>98.98167250987296</v>
      </c>
      <c r="O232" s="37" t="e">
        <f>+#REF!-N232</f>
        <v>#REF!</v>
      </c>
      <c r="P232" s="35">
        <f t="shared" si="35"/>
        <v>7351.520000000019</v>
      </c>
      <c r="Q232" s="38">
        <f t="shared" si="31"/>
        <v>1.0183274901270387</v>
      </c>
    </row>
    <row r="233" spans="1:17" s="1" customFormat="1" ht="23.25" customHeight="1">
      <c r="A233" s="32">
        <v>225</v>
      </c>
      <c r="B233" s="33" t="s">
        <v>252</v>
      </c>
      <c r="C233" s="34">
        <v>3152120</v>
      </c>
      <c r="D233" s="35">
        <v>3119363.93</v>
      </c>
      <c r="E233" s="27">
        <f t="shared" si="27"/>
        <v>98.96082414375087</v>
      </c>
      <c r="F233" s="28" t="e">
        <f>+#REF!-E233</f>
        <v>#REF!</v>
      </c>
      <c r="G233" s="25">
        <f t="shared" si="32"/>
        <v>32756.069999999832</v>
      </c>
      <c r="H233" s="31">
        <f t="shared" si="28"/>
        <v>1.0391758562491222</v>
      </c>
      <c r="I233" s="35"/>
      <c r="J233" s="27">
        <f t="shared" si="29"/>
        <v>0</v>
      </c>
      <c r="K233" s="35"/>
      <c r="L233" s="27">
        <f t="shared" si="30"/>
        <v>0</v>
      </c>
      <c r="M233" s="26">
        <f t="shared" si="33"/>
        <v>3119363.93</v>
      </c>
      <c r="N233" s="27">
        <f t="shared" si="34"/>
        <v>98.96082414375087</v>
      </c>
      <c r="O233" s="37" t="e">
        <f>+#REF!-N233</f>
        <v>#REF!</v>
      </c>
      <c r="P233" s="35">
        <f t="shared" si="35"/>
        <v>32756.069999999832</v>
      </c>
      <c r="Q233" s="38">
        <f t="shared" si="31"/>
        <v>1.0391758562491222</v>
      </c>
    </row>
    <row r="234" spans="1:17" s="1" customFormat="1" ht="23.25" customHeight="1">
      <c r="A234" s="32">
        <v>226</v>
      </c>
      <c r="B234" s="33" t="s">
        <v>253</v>
      </c>
      <c r="C234" s="34">
        <v>2795474</v>
      </c>
      <c r="D234" s="35">
        <v>2765809.95</v>
      </c>
      <c r="E234" s="27">
        <f t="shared" si="27"/>
        <v>98.93885437675328</v>
      </c>
      <c r="F234" s="28" t="e">
        <f>+#REF!-E234</f>
        <v>#REF!</v>
      </c>
      <c r="G234" s="25">
        <f t="shared" si="32"/>
        <v>29664.049999999814</v>
      </c>
      <c r="H234" s="31">
        <f t="shared" si="28"/>
        <v>1.061145623246713</v>
      </c>
      <c r="I234" s="35"/>
      <c r="J234" s="27">
        <f t="shared" si="29"/>
        <v>0</v>
      </c>
      <c r="K234" s="35"/>
      <c r="L234" s="27">
        <f t="shared" si="30"/>
        <v>0</v>
      </c>
      <c r="M234" s="26">
        <f t="shared" si="33"/>
        <v>2765809.95</v>
      </c>
      <c r="N234" s="27">
        <f t="shared" si="34"/>
        <v>98.93885437675328</v>
      </c>
      <c r="O234" s="37" t="e">
        <f>+#REF!-N234</f>
        <v>#REF!</v>
      </c>
      <c r="P234" s="35">
        <f t="shared" si="35"/>
        <v>29664.049999999814</v>
      </c>
      <c r="Q234" s="38">
        <f t="shared" si="31"/>
        <v>1.061145623246713</v>
      </c>
    </row>
    <row r="235" spans="1:17" s="1" customFormat="1" ht="23.25" customHeight="1">
      <c r="A235" s="32">
        <v>227</v>
      </c>
      <c r="B235" s="33" t="s">
        <v>254</v>
      </c>
      <c r="C235" s="34">
        <v>1989589</v>
      </c>
      <c r="D235" s="35">
        <v>1968368.16</v>
      </c>
      <c r="E235" s="27">
        <f t="shared" si="27"/>
        <v>98.93340584412158</v>
      </c>
      <c r="F235" s="28" t="e">
        <f>+#REF!-E235</f>
        <v>#REF!</v>
      </c>
      <c r="G235" s="25">
        <f t="shared" si="32"/>
        <v>21220.840000000084</v>
      </c>
      <c r="H235" s="31">
        <f t="shared" si="28"/>
        <v>1.0665941558784293</v>
      </c>
      <c r="I235" s="35">
        <v>13192.05</v>
      </c>
      <c r="J235" s="27">
        <f t="shared" si="29"/>
        <v>0.6630540277414079</v>
      </c>
      <c r="K235" s="35"/>
      <c r="L235" s="27">
        <f t="shared" si="30"/>
        <v>0</v>
      </c>
      <c r="M235" s="26">
        <f t="shared" si="33"/>
        <v>1981560.21</v>
      </c>
      <c r="N235" s="27">
        <f t="shared" si="34"/>
        <v>99.59645987186298</v>
      </c>
      <c r="O235" s="37" t="e">
        <f>+#REF!-N235</f>
        <v>#REF!</v>
      </c>
      <c r="P235" s="35">
        <f t="shared" si="35"/>
        <v>8028.790000000085</v>
      </c>
      <c r="Q235" s="38">
        <f t="shared" si="31"/>
        <v>0.4035401281370215</v>
      </c>
    </row>
    <row r="236" spans="1:17" s="1" customFormat="1" ht="23.25" customHeight="1">
      <c r="A236" s="32">
        <v>228</v>
      </c>
      <c r="B236" s="33" t="s">
        <v>255</v>
      </c>
      <c r="C236" s="34">
        <v>1550064</v>
      </c>
      <c r="D236" s="35">
        <v>1532132.14</v>
      </c>
      <c r="E236" s="27">
        <f t="shared" si="27"/>
        <v>98.84315357301377</v>
      </c>
      <c r="F236" s="28" t="e">
        <f>+#REF!-E236</f>
        <v>#REF!</v>
      </c>
      <c r="G236" s="25">
        <f t="shared" si="32"/>
        <v>17931.860000000102</v>
      </c>
      <c r="H236" s="31">
        <f t="shared" si="28"/>
        <v>1.156846426986247</v>
      </c>
      <c r="I236" s="35"/>
      <c r="J236" s="27">
        <f t="shared" si="29"/>
        <v>0</v>
      </c>
      <c r="K236" s="35"/>
      <c r="L236" s="27">
        <f t="shared" si="30"/>
        <v>0</v>
      </c>
      <c r="M236" s="26">
        <f t="shared" si="33"/>
        <v>1532132.14</v>
      </c>
      <c r="N236" s="27">
        <f t="shared" si="34"/>
        <v>98.84315357301377</v>
      </c>
      <c r="O236" s="37" t="e">
        <f>+#REF!-N236</f>
        <v>#REF!</v>
      </c>
      <c r="P236" s="35">
        <f t="shared" si="35"/>
        <v>17931.860000000102</v>
      </c>
      <c r="Q236" s="38">
        <f t="shared" si="31"/>
        <v>1.156846426986247</v>
      </c>
    </row>
    <row r="237" spans="1:17" s="1" customFormat="1" ht="23.25" customHeight="1">
      <c r="A237" s="32">
        <v>229</v>
      </c>
      <c r="B237" s="33" t="s">
        <v>256</v>
      </c>
      <c r="C237" s="34">
        <v>13620184</v>
      </c>
      <c r="D237" s="35">
        <v>13460999.7</v>
      </c>
      <c r="E237" s="27">
        <f t="shared" si="27"/>
        <v>98.83126175094257</v>
      </c>
      <c r="F237" s="28" t="e">
        <f>+#REF!-E237</f>
        <v>#REF!</v>
      </c>
      <c r="G237" s="25">
        <f t="shared" si="32"/>
        <v>159184.30000000075</v>
      </c>
      <c r="H237" s="31">
        <f t="shared" si="28"/>
        <v>1.1687382490574338</v>
      </c>
      <c r="I237" s="35"/>
      <c r="J237" s="27">
        <f t="shared" si="29"/>
        <v>0</v>
      </c>
      <c r="K237" s="35"/>
      <c r="L237" s="27">
        <f t="shared" si="30"/>
        <v>0</v>
      </c>
      <c r="M237" s="26">
        <f t="shared" si="33"/>
        <v>13460999.7</v>
      </c>
      <c r="N237" s="27">
        <f t="shared" si="34"/>
        <v>98.83126175094257</v>
      </c>
      <c r="O237" s="37" t="e">
        <f>+#REF!-N237</f>
        <v>#REF!</v>
      </c>
      <c r="P237" s="35">
        <f t="shared" si="35"/>
        <v>159184.30000000075</v>
      </c>
      <c r="Q237" s="38">
        <f t="shared" si="31"/>
        <v>1.1687382490574338</v>
      </c>
    </row>
    <row r="238" spans="1:17" s="1" customFormat="1" ht="23.25" customHeight="1">
      <c r="A238" s="32">
        <v>230</v>
      </c>
      <c r="B238" s="33" t="s">
        <v>257</v>
      </c>
      <c r="C238" s="34">
        <v>3060875</v>
      </c>
      <c r="D238" s="35">
        <v>3024868.37</v>
      </c>
      <c r="E238" s="27">
        <f t="shared" si="27"/>
        <v>98.8236491199412</v>
      </c>
      <c r="F238" s="28" t="e">
        <f>+#REF!-E238</f>
        <v>#REF!</v>
      </c>
      <c r="G238" s="25">
        <f t="shared" si="32"/>
        <v>36006.62999999989</v>
      </c>
      <c r="H238" s="31">
        <f t="shared" si="28"/>
        <v>1.1763508800588032</v>
      </c>
      <c r="I238" s="35"/>
      <c r="J238" s="27">
        <f t="shared" si="29"/>
        <v>0</v>
      </c>
      <c r="K238" s="35"/>
      <c r="L238" s="27">
        <f t="shared" si="30"/>
        <v>0</v>
      </c>
      <c r="M238" s="26">
        <f t="shared" si="33"/>
        <v>3024868.37</v>
      </c>
      <c r="N238" s="27">
        <f t="shared" si="34"/>
        <v>98.8236491199412</v>
      </c>
      <c r="O238" s="37" t="e">
        <f>+#REF!-N238</f>
        <v>#REF!</v>
      </c>
      <c r="P238" s="35">
        <f t="shared" si="35"/>
        <v>36006.62999999989</v>
      </c>
      <c r="Q238" s="38">
        <f t="shared" si="31"/>
        <v>1.1763508800588032</v>
      </c>
    </row>
    <row r="239" spans="1:17" s="1" customFormat="1" ht="23.25" customHeight="1">
      <c r="A239" s="32">
        <v>231</v>
      </c>
      <c r="B239" s="33" t="s">
        <v>258</v>
      </c>
      <c r="C239" s="34">
        <v>2159167</v>
      </c>
      <c r="D239" s="35">
        <v>2133725.98</v>
      </c>
      <c r="E239" s="27">
        <f t="shared" si="27"/>
        <v>98.8217205987309</v>
      </c>
      <c r="F239" s="28" t="e">
        <f>+#REF!-E239</f>
        <v>#REF!</v>
      </c>
      <c r="G239" s="25">
        <f t="shared" si="32"/>
        <v>25441.02000000002</v>
      </c>
      <c r="H239" s="31">
        <f t="shared" si="28"/>
        <v>1.1782794012691014</v>
      </c>
      <c r="I239" s="35"/>
      <c r="J239" s="27">
        <f t="shared" si="29"/>
        <v>0</v>
      </c>
      <c r="K239" s="35"/>
      <c r="L239" s="27">
        <f t="shared" si="30"/>
        <v>0</v>
      </c>
      <c r="M239" s="26">
        <f t="shared" si="33"/>
        <v>2133725.98</v>
      </c>
      <c r="N239" s="27">
        <f t="shared" si="34"/>
        <v>98.8217205987309</v>
      </c>
      <c r="O239" s="37" t="e">
        <f>+#REF!-N239</f>
        <v>#REF!</v>
      </c>
      <c r="P239" s="35">
        <f t="shared" si="35"/>
        <v>25441.02000000002</v>
      </c>
      <c r="Q239" s="38">
        <f t="shared" si="31"/>
        <v>1.1782794012691014</v>
      </c>
    </row>
    <row r="240" spans="1:17" s="1" customFormat="1" ht="23.25" customHeight="1">
      <c r="A240" s="32">
        <v>232</v>
      </c>
      <c r="B240" s="33" t="s">
        <v>259</v>
      </c>
      <c r="C240" s="34">
        <v>1180940</v>
      </c>
      <c r="D240" s="35">
        <v>1166423.29</v>
      </c>
      <c r="E240" s="27">
        <f t="shared" si="27"/>
        <v>98.77074957237456</v>
      </c>
      <c r="F240" s="28" t="e">
        <f>+#REF!-E240</f>
        <v>#REF!</v>
      </c>
      <c r="G240" s="25">
        <f t="shared" si="32"/>
        <v>14516.709999999963</v>
      </c>
      <c r="H240" s="31">
        <f t="shared" si="28"/>
        <v>1.2292504276254477</v>
      </c>
      <c r="I240" s="35"/>
      <c r="J240" s="27">
        <f t="shared" si="29"/>
        <v>0</v>
      </c>
      <c r="K240" s="35"/>
      <c r="L240" s="27">
        <f t="shared" si="30"/>
        <v>0</v>
      </c>
      <c r="M240" s="26">
        <f t="shared" si="33"/>
        <v>1166423.29</v>
      </c>
      <c r="N240" s="27">
        <f t="shared" si="34"/>
        <v>98.77074957237456</v>
      </c>
      <c r="O240" s="37" t="e">
        <f>+#REF!-N240</f>
        <v>#REF!</v>
      </c>
      <c r="P240" s="35">
        <f t="shared" si="35"/>
        <v>14516.709999999963</v>
      </c>
      <c r="Q240" s="38">
        <f t="shared" si="31"/>
        <v>1.2292504276254477</v>
      </c>
    </row>
    <row r="241" spans="1:17" s="1" customFormat="1" ht="23.25" customHeight="1">
      <c r="A241" s="32">
        <v>233</v>
      </c>
      <c r="B241" s="33" t="s">
        <v>260</v>
      </c>
      <c r="C241" s="34">
        <v>3686260</v>
      </c>
      <c r="D241" s="35">
        <v>3636746.07</v>
      </c>
      <c r="E241" s="27">
        <f t="shared" si="27"/>
        <v>98.65679767569299</v>
      </c>
      <c r="F241" s="28" t="e">
        <f>+#REF!-E241</f>
        <v>#REF!</v>
      </c>
      <c r="G241" s="25">
        <f t="shared" si="32"/>
        <v>49513.93000000017</v>
      </c>
      <c r="H241" s="31">
        <f t="shared" si="28"/>
        <v>1.3432023243070257</v>
      </c>
      <c r="I241" s="35"/>
      <c r="J241" s="27">
        <f t="shared" si="29"/>
        <v>0</v>
      </c>
      <c r="K241" s="35"/>
      <c r="L241" s="27">
        <f t="shared" si="30"/>
        <v>0</v>
      </c>
      <c r="M241" s="26">
        <f t="shared" si="33"/>
        <v>3636746.07</v>
      </c>
      <c r="N241" s="27">
        <f t="shared" si="34"/>
        <v>98.65679767569299</v>
      </c>
      <c r="O241" s="37" t="e">
        <f>+#REF!-N241</f>
        <v>#REF!</v>
      </c>
      <c r="P241" s="35">
        <f t="shared" si="35"/>
        <v>49513.93000000017</v>
      </c>
      <c r="Q241" s="38">
        <f t="shared" si="31"/>
        <v>1.3432023243070257</v>
      </c>
    </row>
    <row r="242" spans="1:17" s="1" customFormat="1" ht="23.25" customHeight="1">
      <c r="A242" s="32">
        <v>234</v>
      </c>
      <c r="B242" s="33" t="s">
        <v>261</v>
      </c>
      <c r="C242" s="34">
        <v>7857690</v>
      </c>
      <c r="D242" s="35">
        <v>7738562.72</v>
      </c>
      <c r="E242" s="27">
        <f t="shared" si="27"/>
        <v>98.48394019107397</v>
      </c>
      <c r="F242" s="28" t="e">
        <f>+#REF!-E242</f>
        <v>#REF!</v>
      </c>
      <c r="G242" s="25">
        <f t="shared" si="32"/>
        <v>119127.28000000026</v>
      </c>
      <c r="H242" s="31">
        <f t="shared" si="28"/>
        <v>1.5160598089260362</v>
      </c>
      <c r="I242" s="35">
        <v>9700</v>
      </c>
      <c r="J242" s="27">
        <f t="shared" si="29"/>
        <v>0.12344594912754257</v>
      </c>
      <c r="K242" s="35"/>
      <c r="L242" s="27">
        <f t="shared" si="30"/>
        <v>0</v>
      </c>
      <c r="M242" s="26">
        <f t="shared" si="33"/>
        <v>7748262.72</v>
      </c>
      <c r="N242" s="27">
        <f t="shared" si="34"/>
        <v>98.60738614020151</v>
      </c>
      <c r="O242" s="37" t="e">
        <f>+#REF!-N242</f>
        <v>#REF!</v>
      </c>
      <c r="P242" s="35">
        <f t="shared" si="35"/>
        <v>109427.28000000026</v>
      </c>
      <c r="Q242" s="38">
        <f t="shared" si="31"/>
        <v>1.3926138597984936</v>
      </c>
    </row>
    <row r="243" spans="1:17" s="1" customFormat="1" ht="23.25" customHeight="1">
      <c r="A243" s="32">
        <v>235</v>
      </c>
      <c r="B243" s="33" t="s">
        <v>262</v>
      </c>
      <c r="C243" s="34">
        <v>4182167</v>
      </c>
      <c r="D243" s="35">
        <v>4115443.64</v>
      </c>
      <c r="E243" s="27">
        <f t="shared" si="27"/>
        <v>98.4045744706034</v>
      </c>
      <c r="F243" s="28" t="e">
        <f>+#REF!-E243</f>
        <v>#REF!</v>
      </c>
      <c r="G243" s="25">
        <f t="shared" si="32"/>
        <v>66723.35999999987</v>
      </c>
      <c r="H243" s="31">
        <f t="shared" si="28"/>
        <v>1.595425529396599</v>
      </c>
      <c r="I243" s="35"/>
      <c r="J243" s="27">
        <f t="shared" si="29"/>
        <v>0</v>
      </c>
      <c r="K243" s="35"/>
      <c r="L243" s="27">
        <f t="shared" si="30"/>
        <v>0</v>
      </c>
      <c r="M243" s="26">
        <f t="shared" si="33"/>
        <v>4115443.64</v>
      </c>
      <c r="N243" s="27">
        <f t="shared" si="34"/>
        <v>98.4045744706034</v>
      </c>
      <c r="O243" s="37" t="e">
        <f>+#REF!-N243</f>
        <v>#REF!</v>
      </c>
      <c r="P243" s="35">
        <f t="shared" si="35"/>
        <v>66723.35999999987</v>
      </c>
      <c r="Q243" s="38">
        <f t="shared" si="31"/>
        <v>1.595425529396599</v>
      </c>
    </row>
    <row r="244" spans="1:17" s="1" customFormat="1" ht="23.25" customHeight="1">
      <c r="A244" s="32">
        <v>236</v>
      </c>
      <c r="B244" s="33" t="s">
        <v>263</v>
      </c>
      <c r="C244" s="34">
        <v>11537779</v>
      </c>
      <c r="D244" s="35">
        <v>11281045.53</v>
      </c>
      <c r="E244" s="27">
        <f t="shared" si="27"/>
        <v>97.774844967996</v>
      </c>
      <c r="F244" s="28" t="e">
        <f>+#REF!-E244</f>
        <v>#REF!</v>
      </c>
      <c r="G244" s="25">
        <f t="shared" si="32"/>
        <v>256733.47000000067</v>
      </c>
      <c r="H244" s="31">
        <f t="shared" si="28"/>
        <v>2.225155032003999</v>
      </c>
      <c r="I244" s="35">
        <v>255859</v>
      </c>
      <c r="J244" s="27">
        <f t="shared" si="29"/>
        <v>2.217575843669739</v>
      </c>
      <c r="K244" s="35"/>
      <c r="L244" s="27">
        <f t="shared" si="30"/>
        <v>0</v>
      </c>
      <c r="M244" s="26">
        <f t="shared" si="33"/>
        <v>11536904.53</v>
      </c>
      <c r="N244" s="27">
        <f t="shared" si="34"/>
        <v>99.99242081166575</v>
      </c>
      <c r="O244" s="37" t="e">
        <f>+#REF!-N244</f>
        <v>#REF!</v>
      </c>
      <c r="P244" s="35">
        <f t="shared" si="35"/>
        <v>874.4700000006706</v>
      </c>
      <c r="Q244" s="38">
        <f t="shared" si="31"/>
        <v>0.007579188334259744</v>
      </c>
    </row>
    <row r="245" spans="1:17" s="1" customFormat="1" ht="23.25" customHeight="1">
      <c r="A245" s="32">
        <v>237</v>
      </c>
      <c r="B245" s="33" t="s">
        <v>264</v>
      </c>
      <c r="C245" s="34">
        <v>2180840</v>
      </c>
      <c r="D245" s="35">
        <v>2130764.18</v>
      </c>
      <c r="E245" s="27">
        <f t="shared" si="27"/>
        <v>97.70382879991197</v>
      </c>
      <c r="F245" s="28" t="e">
        <f>+#REF!-E245</f>
        <v>#REF!</v>
      </c>
      <c r="G245" s="25">
        <f t="shared" si="32"/>
        <v>50075.81999999983</v>
      </c>
      <c r="H245" s="31">
        <f t="shared" si="28"/>
        <v>2.2961712000880317</v>
      </c>
      <c r="I245" s="35"/>
      <c r="J245" s="27">
        <f t="shared" si="29"/>
        <v>0</v>
      </c>
      <c r="K245" s="35"/>
      <c r="L245" s="27">
        <f t="shared" si="30"/>
        <v>0</v>
      </c>
      <c r="M245" s="26">
        <f t="shared" si="33"/>
        <v>2130764.18</v>
      </c>
      <c r="N245" s="27">
        <f t="shared" si="34"/>
        <v>97.70382879991197</v>
      </c>
      <c r="O245" s="37" t="e">
        <f>+#REF!-N245</f>
        <v>#REF!</v>
      </c>
      <c r="P245" s="35">
        <f t="shared" si="35"/>
        <v>50075.81999999983</v>
      </c>
      <c r="Q245" s="38">
        <f t="shared" si="31"/>
        <v>2.2961712000880317</v>
      </c>
    </row>
    <row r="246" spans="1:17" s="1" customFormat="1" ht="23.25" customHeight="1">
      <c r="A246" s="32">
        <v>238</v>
      </c>
      <c r="B246" s="33" t="s">
        <v>265</v>
      </c>
      <c r="C246" s="34">
        <v>21079758</v>
      </c>
      <c r="D246" s="35">
        <v>20584377.77</v>
      </c>
      <c r="E246" s="27">
        <f t="shared" si="27"/>
        <v>97.64997193041779</v>
      </c>
      <c r="F246" s="28" t="e">
        <f>+#REF!-E246</f>
        <v>#REF!</v>
      </c>
      <c r="G246" s="25">
        <f t="shared" si="32"/>
        <v>495380.23000000045</v>
      </c>
      <c r="H246" s="31">
        <f t="shared" si="28"/>
        <v>2.350028069582205</v>
      </c>
      <c r="I246" s="35">
        <v>494000</v>
      </c>
      <c r="J246" s="27">
        <f t="shared" si="29"/>
        <v>2.343480413769456</v>
      </c>
      <c r="K246" s="35"/>
      <c r="L246" s="27">
        <f t="shared" si="30"/>
        <v>0</v>
      </c>
      <c r="M246" s="26">
        <f t="shared" si="33"/>
        <v>21078377.77</v>
      </c>
      <c r="N246" s="27">
        <f t="shared" si="34"/>
        <v>99.99345234418725</v>
      </c>
      <c r="O246" s="37" t="e">
        <f>+#REF!-N246</f>
        <v>#REF!</v>
      </c>
      <c r="P246" s="35">
        <f t="shared" si="35"/>
        <v>1380.230000000447</v>
      </c>
      <c r="Q246" s="38">
        <f t="shared" si="31"/>
        <v>0.0065476558127491175</v>
      </c>
    </row>
    <row r="247" spans="1:17" s="1" customFormat="1" ht="23.25" customHeight="1">
      <c r="A247" s="32">
        <v>239</v>
      </c>
      <c r="B247" s="33" t="s">
        <v>266</v>
      </c>
      <c r="C247" s="34">
        <v>1269860</v>
      </c>
      <c r="D247" s="35">
        <v>1236005.38</v>
      </c>
      <c r="E247" s="27">
        <f t="shared" si="27"/>
        <v>97.333987998677</v>
      </c>
      <c r="F247" s="28" t="e">
        <f>+#REF!-E247</f>
        <v>#REF!</v>
      </c>
      <c r="G247" s="25">
        <f t="shared" si="32"/>
        <v>33854.62000000011</v>
      </c>
      <c r="H247" s="31">
        <f t="shared" si="28"/>
        <v>2.666012001322989</v>
      </c>
      <c r="I247" s="35"/>
      <c r="J247" s="27">
        <f t="shared" si="29"/>
        <v>0</v>
      </c>
      <c r="K247" s="35"/>
      <c r="L247" s="27">
        <f t="shared" si="30"/>
        <v>0</v>
      </c>
      <c r="M247" s="26">
        <f t="shared" si="33"/>
        <v>1236005.38</v>
      </c>
      <c r="N247" s="27">
        <f t="shared" si="34"/>
        <v>97.333987998677</v>
      </c>
      <c r="O247" s="37" t="e">
        <f>+#REF!-N247</f>
        <v>#REF!</v>
      </c>
      <c r="P247" s="35">
        <f t="shared" si="35"/>
        <v>33854.62000000011</v>
      </c>
      <c r="Q247" s="38">
        <f t="shared" si="31"/>
        <v>2.666012001322989</v>
      </c>
    </row>
    <row r="248" spans="1:17" s="1" customFormat="1" ht="23.25" customHeight="1">
      <c r="A248" s="32">
        <v>240</v>
      </c>
      <c r="B248" s="33" t="s">
        <v>267</v>
      </c>
      <c r="C248" s="34">
        <v>23275346</v>
      </c>
      <c r="D248" s="35">
        <v>22568565.47</v>
      </c>
      <c r="E248" s="27">
        <f t="shared" si="27"/>
        <v>96.96339409949051</v>
      </c>
      <c r="F248" s="28" t="e">
        <f>+#REF!-E248</f>
        <v>#REF!</v>
      </c>
      <c r="G248" s="25">
        <f t="shared" si="32"/>
        <v>706780.5300000012</v>
      </c>
      <c r="H248" s="31">
        <f t="shared" si="28"/>
        <v>3.036605900509497</v>
      </c>
      <c r="I248" s="35">
        <v>653056.46</v>
      </c>
      <c r="J248" s="27">
        <f t="shared" si="29"/>
        <v>2.8057862598476517</v>
      </c>
      <c r="K248" s="35"/>
      <c r="L248" s="27">
        <f t="shared" si="30"/>
        <v>0</v>
      </c>
      <c r="M248" s="26">
        <f t="shared" si="33"/>
        <v>23221621.93</v>
      </c>
      <c r="N248" s="27">
        <f t="shared" si="34"/>
        <v>99.76918035933816</v>
      </c>
      <c r="O248" s="37" t="e">
        <f>+#REF!-N248</f>
        <v>#REF!</v>
      </c>
      <c r="P248" s="35">
        <f t="shared" si="35"/>
        <v>53724.07000000123</v>
      </c>
      <c r="Q248" s="38">
        <f t="shared" si="31"/>
        <v>0.2308196406618455</v>
      </c>
    </row>
    <row r="249" spans="1:17" s="1" customFormat="1" ht="23.25" customHeight="1">
      <c r="A249" s="32">
        <v>241</v>
      </c>
      <c r="B249" s="33" t="s">
        <v>268</v>
      </c>
      <c r="C249" s="34">
        <v>8089608</v>
      </c>
      <c r="D249" s="35">
        <v>7843760.5</v>
      </c>
      <c r="E249" s="27">
        <f t="shared" si="27"/>
        <v>96.96094668616823</v>
      </c>
      <c r="F249" s="28" t="e">
        <f>+#REF!-E249</f>
        <v>#REF!</v>
      </c>
      <c r="G249" s="25">
        <f t="shared" si="32"/>
        <v>245847.5</v>
      </c>
      <c r="H249" s="31">
        <f t="shared" si="28"/>
        <v>3.0390533138317704</v>
      </c>
      <c r="I249" s="35">
        <v>245840</v>
      </c>
      <c r="J249" s="27">
        <f t="shared" si="29"/>
        <v>3.038960602293708</v>
      </c>
      <c r="K249" s="35"/>
      <c r="L249" s="27">
        <f t="shared" si="30"/>
        <v>0</v>
      </c>
      <c r="M249" s="26">
        <f t="shared" si="33"/>
        <v>8089600.5</v>
      </c>
      <c r="N249" s="27">
        <f t="shared" si="34"/>
        <v>99.99990728846194</v>
      </c>
      <c r="O249" s="37" t="e">
        <f>+#REF!-N249</f>
        <v>#REF!</v>
      </c>
      <c r="P249" s="35">
        <f t="shared" si="35"/>
        <v>7.5</v>
      </c>
      <c r="Q249" s="38">
        <f t="shared" si="31"/>
        <v>9.271153806216568E-05</v>
      </c>
    </row>
    <row r="250" spans="1:17" s="1" customFormat="1" ht="23.25" customHeight="1">
      <c r="A250" s="32">
        <v>242</v>
      </c>
      <c r="B250" s="33" t="s">
        <v>269</v>
      </c>
      <c r="C250" s="34">
        <v>15206610</v>
      </c>
      <c r="D250" s="35">
        <v>14651033.66</v>
      </c>
      <c r="E250" s="27">
        <f t="shared" si="27"/>
        <v>96.34648129990839</v>
      </c>
      <c r="F250" s="28" t="e">
        <f>+#REF!-E250</f>
        <v>#REF!</v>
      </c>
      <c r="G250" s="25">
        <f t="shared" si="32"/>
        <v>555576.3399999999</v>
      </c>
      <c r="H250" s="31">
        <f t="shared" si="28"/>
        <v>3.653518700091604</v>
      </c>
      <c r="I250" s="35">
        <v>555000</v>
      </c>
      <c r="J250" s="27">
        <f t="shared" si="29"/>
        <v>3.649728637743718</v>
      </c>
      <c r="K250" s="35"/>
      <c r="L250" s="27">
        <f t="shared" si="30"/>
        <v>0</v>
      </c>
      <c r="M250" s="26">
        <f t="shared" si="33"/>
        <v>15206033.66</v>
      </c>
      <c r="N250" s="27">
        <f t="shared" si="34"/>
        <v>99.99620993765211</v>
      </c>
      <c r="O250" s="37" t="e">
        <f>+#REF!-N250</f>
        <v>#REF!</v>
      </c>
      <c r="P250" s="35">
        <f t="shared" si="35"/>
        <v>576.339999999851</v>
      </c>
      <c r="Q250" s="38">
        <f t="shared" si="31"/>
        <v>0.003790062347885893</v>
      </c>
    </row>
    <row r="251" spans="1:17" s="1" customFormat="1" ht="23.25" customHeight="1">
      <c r="A251" s="32">
        <v>243</v>
      </c>
      <c r="B251" s="33" t="s">
        <v>270</v>
      </c>
      <c r="C251" s="34">
        <v>37931209</v>
      </c>
      <c r="D251" s="35">
        <v>36196752.04</v>
      </c>
      <c r="E251" s="27">
        <f t="shared" si="27"/>
        <v>95.42736178011094</v>
      </c>
      <c r="F251" s="28" t="e">
        <f>+#REF!-E251</f>
        <v>#REF!</v>
      </c>
      <c r="G251" s="25">
        <f t="shared" si="32"/>
        <v>1734456.960000001</v>
      </c>
      <c r="H251" s="31">
        <f t="shared" si="28"/>
        <v>4.572638219889066</v>
      </c>
      <c r="I251" s="35">
        <v>1674539.31</v>
      </c>
      <c r="J251" s="27">
        <f t="shared" si="29"/>
        <v>4.4146742330306425</v>
      </c>
      <c r="K251" s="35"/>
      <c r="L251" s="27">
        <f t="shared" si="30"/>
        <v>0</v>
      </c>
      <c r="M251" s="26">
        <f t="shared" si="33"/>
        <v>37871291.35</v>
      </c>
      <c r="N251" s="27">
        <f t="shared" si="34"/>
        <v>99.84203601314158</v>
      </c>
      <c r="O251" s="37" t="e">
        <f>+#REF!-N251</f>
        <v>#REF!</v>
      </c>
      <c r="P251" s="35">
        <f t="shared" si="35"/>
        <v>59917.65000000084</v>
      </c>
      <c r="Q251" s="38">
        <f t="shared" si="31"/>
        <v>0.15796398685842267</v>
      </c>
    </row>
    <row r="252" spans="1:17" s="1" customFormat="1" ht="23.25" customHeight="1">
      <c r="A252" s="32">
        <v>244</v>
      </c>
      <c r="B252" s="33" t="s">
        <v>271</v>
      </c>
      <c r="C252" s="34">
        <v>17273165</v>
      </c>
      <c r="D252" s="35">
        <v>16452058.59</v>
      </c>
      <c r="E252" s="27">
        <f t="shared" si="27"/>
        <v>95.24634651495542</v>
      </c>
      <c r="F252" s="28" t="e">
        <f>+#REF!-E252</f>
        <v>#REF!</v>
      </c>
      <c r="G252" s="25">
        <f t="shared" si="32"/>
        <v>821106.4100000001</v>
      </c>
      <c r="H252" s="31">
        <f t="shared" si="28"/>
        <v>4.753653485044577</v>
      </c>
      <c r="I252" s="35"/>
      <c r="J252" s="27">
        <f t="shared" si="29"/>
        <v>0</v>
      </c>
      <c r="K252" s="35">
        <v>820700</v>
      </c>
      <c r="L252" s="27">
        <f t="shared" si="30"/>
        <v>4.751300644670505</v>
      </c>
      <c r="M252" s="26">
        <f t="shared" si="33"/>
        <v>16452058.59</v>
      </c>
      <c r="N252" s="27">
        <f t="shared" si="34"/>
        <v>95.24634651495542</v>
      </c>
      <c r="O252" s="37" t="e">
        <f>+#REF!-N252</f>
        <v>#REF!</v>
      </c>
      <c r="P252" s="35">
        <f t="shared" si="35"/>
        <v>406.410000000149</v>
      </c>
      <c r="Q252" s="38">
        <f t="shared" si="31"/>
        <v>0.0023528403740724355</v>
      </c>
    </row>
    <row r="253" spans="1:17" s="1" customFormat="1" ht="23.25" customHeight="1">
      <c r="A253" s="32">
        <v>245</v>
      </c>
      <c r="B253" s="33" t="s">
        <v>272</v>
      </c>
      <c r="C253" s="34">
        <v>10646375</v>
      </c>
      <c r="D253" s="35">
        <v>10125841.91</v>
      </c>
      <c r="E253" s="27">
        <f t="shared" si="27"/>
        <v>95.11070115414871</v>
      </c>
      <c r="F253" s="28" t="e">
        <f>+#REF!-E253</f>
        <v>#REF!</v>
      </c>
      <c r="G253" s="25">
        <f t="shared" si="32"/>
        <v>520533.08999999985</v>
      </c>
      <c r="H253" s="31">
        <f t="shared" si="28"/>
        <v>4.889298845851286</v>
      </c>
      <c r="I253" s="35">
        <v>514850</v>
      </c>
      <c r="J253" s="27">
        <f t="shared" si="29"/>
        <v>4.8359183290087</v>
      </c>
      <c r="K253" s="35"/>
      <c r="L253" s="27">
        <f t="shared" si="30"/>
        <v>0</v>
      </c>
      <c r="M253" s="26">
        <f t="shared" si="33"/>
        <v>10640691.91</v>
      </c>
      <c r="N253" s="27">
        <f t="shared" si="34"/>
        <v>99.9466194831574</v>
      </c>
      <c r="O253" s="37" t="e">
        <f>+#REF!-N253</f>
        <v>#REF!</v>
      </c>
      <c r="P253" s="35">
        <f t="shared" si="35"/>
        <v>5683.089999999851</v>
      </c>
      <c r="Q253" s="38">
        <f t="shared" si="31"/>
        <v>0.053380516842585865</v>
      </c>
    </row>
    <row r="254" spans="1:17" s="1" customFormat="1" ht="23.25" customHeight="1">
      <c r="A254" s="32">
        <v>246</v>
      </c>
      <c r="B254" s="33" t="s">
        <v>273</v>
      </c>
      <c r="C254" s="34">
        <v>14061630</v>
      </c>
      <c r="D254" s="35">
        <v>13239543.59</v>
      </c>
      <c r="E254" s="27">
        <f t="shared" si="27"/>
        <v>94.15369050387473</v>
      </c>
      <c r="F254" s="28" t="e">
        <f>+#REF!-E254</f>
        <v>#REF!</v>
      </c>
      <c r="G254" s="25">
        <f t="shared" si="32"/>
        <v>822086.4100000001</v>
      </c>
      <c r="H254" s="31">
        <f t="shared" si="28"/>
        <v>5.846309496125272</v>
      </c>
      <c r="I254" s="35"/>
      <c r="J254" s="27">
        <f t="shared" si="29"/>
        <v>0</v>
      </c>
      <c r="K254" s="35">
        <v>820700</v>
      </c>
      <c r="L254" s="27">
        <f t="shared" si="30"/>
        <v>5.836449970593736</v>
      </c>
      <c r="M254" s="26">
        <f t="shared" si="33"/>
        <v>13239543.59</v>
      </c>
      <c r="N254" s="27">
        <f t="shared" si="34"/>
        <v>94.15369050387473</v>
      </c>
      <c r="O254" s="37" t="e">
        <f>+#REF!-N254</f>
        <v>#REF!</v>
      </c>
      <c r="P254" s="35">
        <f t="shared" si="35"/>
        <v>1386.410000000149</v>
      </c>
      <c r="Q254" s="38">
        <f t="shared" si="31"/>
        <v>0.009859525531536167</v>
      </c>
    </row>
    <row r="255" spans="1:17" s="1" customFormat="1" ht="23.25" customHeight="1">
      <c r="A255" s="32">
        <v>247</v>
      </c>
      <c r="B255" s="33" t="s">
        <v>274</v>
      </c>
      <c r="C255" s="34">
        <v>16057865</v>
      </c>
      <c r="D255" s="35">
        <v>15046226.86</v>
      </c>
      <c r="E255" s="27">
        <f t="shared" si="27"/>
        <v>93.70004580310022</v>
      </c>
      <c r="F255" s="28" t="e">
        <f>+#REF!-E255</f>
        <v>#REF!</v>
      </c>
      <c r="G255" s="25">
        <f t="shared" si="32"/>
        <v>1011638.1400000006</v>
      </c>
      <c r="H255" s="31">
        <f t="shared" si="28"/>
        <v>6.299954196899779</v>
      </c>
      <c r="I255" s="35">
        <v>1009800</v>
      </c>
      <c r="J255" s="27">
        <f t="shared" si="29"/>
        <v>6.288507220604981</v>
      </c>
      <c r="K255" s="35"/>
      <c r="L255" s="27">
        <f t="shared" si="30"/>
        <v>0</v>
      </c>
      <c r="M255" s="26">
        <f t="shared" si="33"/>
        <v>16056026.86</v>
      </c>
      <c r="N255" s="27">
        <f t="shared" si="34"/>
        <v>99.98855302370521</v>
      </c>
      <c r="O255" s="37" t="e">
        <f>+#REF!-N255</f>
        <v>#REF!</v>
      </c>
      <c r="P255" s="35">
        <f t="shared" si="35"/>
        <v>1838.140000000596</v>
      </c>
      <c r="Q255" s="38">
        <f t="shared" si="31"/>
        <v>0.011446976294797571</v>
      </c>
    </row>
    <row r="256" spans="1:17" s="1" customFormat="1" ht="23.25" customHeight="1">
      <c r="A256" s="32">
        <v>248</v>
      </c>
      <c r="B256" s="33" t="s">
        <v>275</v>
      </c>
      <c r="C256" s="34">
        <v>12211153</v>
      </c>
      <c r="D256" s="35">
        <v>11369597.82</v>
      </c>
      <c r="E256" s="27">
        <f t="shared" si="27"/>
        <v>93.10830697150384</v>
      </c>
      <c r="F256" s="28" t="e">
        <f>+#REF!-E256</f>
        <v>#REF!</v>
      </c>
      <c r="G256" s="25">
        <f t="shared" si="32"/>
        <v>841555.1799999997</v>
      </c>
      <c r="H256" s="31">
        <f t="shared" si="28"/>
        <v>6.89169302849616</v>
      </c>
      <c r="I256" s="35"/>
      <c r="J256" s="27">
        <f t="shared" si="29"/>
        <v>0</v>
      </c>
      <c r="K256" s="35">
        <v>820700</v>
      </c>
      <c r="L256" s="27">
        <f t="shared" si="30"/>
        <v>6.720905061135505</v>
      </c>
      <c r="M256" s="26">
        <f t="shared" si="33"/>
        <v>11369597.82</v>
      </c>
      <c r="N256" s="27">
        <f t="shared" si="34"/>
        <v>93.10830697150384</v>
      </c>
      <c r="O256" s="37" t="e">
        <f>+#REF!-N256</f>
        <v>#REF!</v>
      </c>
      <c r="P256" s="35">
        <f t="shared" si="35"/>
        <v>20855.179999999702</v>
      </c>
      <c r="Q256" s="38">
        <f t="shared" si="31"/>
        <v>0.17078796736065546</v>
      </c>
    </row>
    <row r="257" spans="1:17" s="1" customFormat="1" ht="23.25" customHeight="1">
      <c r="A257" s="32">
        <v>249</v>
      </c>
      <c r="B257" s="33" t="s">
        <v>276</v>
      </c>
      <c r="C257" s="34">
        <v>8491945</v>
      </c>
      <c r="D257" s="35">
        <v>7751705.96</v>
      </c>
      <c r="E257" s="27">
        <f t="shared" si="27"/>
        <v>91.28304481482158</v>
      </c>
      <c r="F257" s="28" t="e">
        <f>+#REF!-E257</f>
        <v>#REF!</v>
      </c>
      <c r="G257" s="25">
        <f t="shared" si="32"/>
        <v>740239.04</v>
      </c>
      <c r="H257" s="31">
        <f t="shared" si="28"/>
        <v>8.716955185178424</v>
      </c>
      <c r="I257" s="35">
        <v>724489.58</v>
      </c>
      <c r="J257" s="27">
        <f t="shared" si="29"/>
        <v>8.531491666514562</v>
      </c>
      <c r="K257" s="35"/>
      <c r="L257" s="27">
        <f t="shared" si="30"/>
        <v>0</v>
      </c>
      <c r="M257" s="26">
        <f t="shared" si="33"/>
        <v>8476195.54</v>
      </c>
      <c r="N257" s="27">
        <f t="shared" si="34"/>
        <v>99.81453648133612</v>
      </c>
      <c r="O257" s="37" t="e">
        <f>+#REF!-N257</f>
        <v>#REF!</v>
      </c>
      <c r="P257" s="35">
        <f t="shared" si="35"/>
        <v>15749.46000000008</v>
      </c>
      <c r="Q257" s="38">
        <f t="shared" si="31"/>
        <v>0.18546351866386415</v>
      </c>
    </row>
    <row r="258" spans="1:17" s="1" customFormat="1" ht="23.25" customHeight="1">
      <c r="A258" s="32">
        <v>250</v>
      </c>
      <c r="B258" s="33" t="s">
        <v>277</v>
      </c>
      <c r="C258" s="34">
        <v>8876095</v>
      </c>
      <c r="D258" s="35">
        <v>8076048.89</v>
      </c>
      <c r="E258" s="27">
        <f t="shared" si="27"/>
        <v>90.98650803084014</v>
      </c>
      <c r="F258" s="28" t="e">
        <f>+#REF!-E258</f>
        <v>#REF!</v>
      </c>
      <c r="G258" s="25">
        <f t="shared" si="32"/>
        <v>800046.1100000003</v>
      </c>
      <c r="H258" s="31">
        <f t="shared" si="28"/>
        <v>9.013491969159865</v>
      </c>
      <c r="I258" s="35">
        <v>800000</v>
      </c>
      <c r="J258" s="27">
        <f t="shared" si="29"/>
        <v>9.012972483958317</v>
      </c>
      <c r="K258" s="35"/>
      <c r="L258" s="27">
        <f t="shared" si="30"/>
        <v>0</v>
      </c>
      <c r="M258" s="26">
        <f t="shared" si="33"/>
        <v>8876048.89</v>
      </c>
      <c r="N258" s="27">
        <f t="shared" si="34"/>
        <v>99.99948051479845</v>
      </c>
      <c r="O258" s="37" t="e">
        <f>+#REF!-N258</f>
        <v>#REF!</v>
      </c>
      <c r="P258" s="35">
        <f t="shared" si="35"/>
        <v>46.110000000335276</v>
      </c>
      <c r="Q258" s="38">
        <f t="shared" si="31"/>
        <v>0.0005194852015479248</v>
      </c>
    </row>
    <row r="259" spans="1:17" s="1" customFormat="1" ht="23.25" customHeight="1">
      <c r="A259" s="32">
        <v>251</v>
      </c>
      <c r="B259" s="33" t="s">
        <v>278</v>
      </c>
      <c r="C259" s="34">
        <v>8528450</v>
      </c>
      <c r="D259" s="35">
        <v>7736704.35</v>
      </c>
      <c r="E259" s="27">
        <f t="shared" si="27"/>
        <v>90.71641798920085</v>
      </c>
      <c r="F259" s="28" t="e">
        <f>+#REF!-E259</f>
        <v>#REF!</v>
      </c>
      <c r="G259" s="25">
        <f t="shared" si="32"/>
        <v>791745.6500000004</v>
      </c>
      <c r="H259" s="31">
        <f t="shared" si="28"/>
        <v>9.283582010799153</v>
      </c>
      <c r="I259" s="35"/>
      <c r="J259" s="27">
        <f t="shared" si="29"/>
        <v>0</v>
      </c>
      <c r="K259" s="35">
        <v>751900</v>
      </c>
      <c r="L259" s="27">
        <f t="shared" si="30"/>
        <v>8.816373432452556</v>
      </c>
      <c r="M259" s="26">
        <f t="shared" si="33"/>
        <v>7736704.35</v>
      </c>
      <c r="N259" s="27">
        <f t="shared" si="34"/>
        <v>90.71641798920085</v>
      </c>
      <c r="O259" s="37" t="e">
        <f>+#REF!-N259</f>
        <v>#REF!</v>
      </c>
      <c r="P259" s="35">
        <f t="shared" si="35"/>
        <v>39845.65000000037</v>
      </c>
      <c r="Q259" s="38">
        <f t="shared" si="31"/>
        <v>0.46720857834659724</v>
      </c>
    </row>
    <row r="260" spans="1:17" s="1" customFormat="1" ht="23.25" customHeight="1">
      <c r="A260" s="32">
        <v>252</v>
      </c>
      <c r="B260" s="33" t="s">
        <v>279</v>
      </c>
      <c r="C260" s="34">
        <v>20174024</v>
      </c>
      <c r="D260" s="35">
        <v>18287684.45</v>
      </c>
      <c r="E260" s="27">
        <f t="shared" si="27"/>
        <v>90.64966141608635</v>
      </c>
      <c r="F260" s="28" t="e">
        <f>+#REF!-E260</f>
        <v>#REF!</v>
      </c>
      <c r="G260" s="25">
        <f t="shared" si="32"/>
        <v>1886339.5500000007</v>
      </c>
      <c r="H260" s="31">
        <f t="shared" si="28"/>
        <v>9.350338583913654</v>
      </c>
      <c r="I260" s="35">
        <v>1886320.84</v>
      </c>
      <c r="J260" s="27">
        <f t="shared" si="29"/>
        <v>9.350245840889254</v>
      </c>
      <c r="K260" s="35"/>
      <c r="L260" s="27">
        <f t="shared" si="30"/>
        <v>0</v>
      </c>
      <c r="M260" s="26">
        <f t="shared" si="33"/>
        <v>20174005.29</v>
      </c>
      <c r="N260" s="27">
        <f t="shared" si="34"/>
        <v>99.9999072569756</v>
      </c>
      <c r="O260" s="37" t="e">
        <f>+#REF!-N260</f>
        <v>#REF!</v>
      </c>
      <c r="P260" s="35">
        <f t="shared" si="35"/>
        <v>18.71000000066124</v>
      </c>
      <c r="Q260" s="38">
        <f t="shared" si="31"/>
        <v>9.274302439940211E-05</v>
      </c>
    </row>
    <row r="261" spans="1:17" s="1" customFormat="1" ht="23.25" customHeight="1">
      <c r="A261" s="32">
        <v>253</v>
      </c>
      <c r="B261" s="33" t="s">
        <v>280</v>
      </c>
      <c r="C261" s="34">
        <v>298888854</v>
      </c>
      <c r="D261" s="35">
        <v>264290819.3</v>
      </c>
      <c r="E261" s="27">
        <f t="shared" si="27"/>
        <v>88.42444800567907</v>
      </c>
      <c r="F261" s="28" t="e">
        <f>+#REF!-E261</f>
        <v>#REF!</v>
      </c>
      <c r="G261" s="25">
        <f t="shared" si="32"/>
        <v>34598034.69999999</v>
      </c>
      <c r="H261" s="31">
        <f t="shared" si="28"/>
        <v>11.575551994320936</v>
      </c>
      <c r="I261" s="35">
        <v>33593525.87</v>
      </c>
      <c r="J261" s="27">
        <f t="shared" si="29"/>
        <v>11.239470933901066</v>
      </c>
      <c r="K261" s="35">
        <f>746130+249500</f>
        <v>995630</v>
      </c>
      <c r="L261" s="27">
        <f t="shared" si="30"/>
        <v>0.33311044780545745</v>
      </c>
      <c r="M261" s="26">
        <f t="shared" si="33"/>
        <v>297884345.17</v>
      </c>
      <c r="N261" s="27">
        <f t="shared" si="34"/>
        <v>99.66391893958013</v>
      </c>
      <c r="O261" s="37" t="e">
        <f>+#REF!-N261</f>
        <v>#REF!</v>
      </c>
      <c r="P261" s="35">
        <f t="shared" si="35"/>
        <v>8878.829999990761</v>
      </c>
      <c r="Q261" s="38">
        <f t="shared" si="31"/>
        <v>0.0029706126144104263</v>
      </c>
    </row>
    <row r="262" spans="1:17" s="1" customFormat="1" ht="23.25" customHeight="1">
      <c r="A262" s="32">
        <v>254</v>
      </c>
      <c r="B262" s="33" t="s">
        <v>281</v>
      </c>
      <c r="C262" s="34">
        <v>7511411</v>
      </c>
      <c r="D262" s="35">
        <v>6610560.92</v>
      </c>
      <c r="E262" s="27">
        <f t="shared" si="27"/>
        <v>88.00691268258387</v>
      </c>
      <c r="F262" s="28" t="e">
        <f>+#REF!-E262</f>
        <v>#REF!</v>
      </c>
      <c r="G262" s="25">
        <f t="shared" si="32"/>
        <v>900850.0800000001</v>
      </c>
      <c r="H262" s="31">
        <f t="shared" si="28"/>
        <v>11.993087317416128</v>
      </c>
      <c r="I262" s="35">
        <v>868158.87</v>
      </c>
      <c r="J262" s="27">
        <f t="shared" si="29"/>
        <v>11.557866691091727</v>
      </c>
      <c r="K262" s="35"/>
      <c r="L262" s="27">
        <f t="shared" si="30"/>
        <v>0</v>
      </c>
      <c r="M262" s="26">
        <f t="shared" si="33"/>
        <v>7478719.79</v>
      </c>
      <c r="N262" s="27">
        <f t="shared" si="34"/>
        <v>99.56477937367559</v>
      </c>
      <c r="O262" s="37" t="e">
        <f>+#REF!-N262</f>
        <v>#REF!</v>
      </c>
      <c r="P262" s="35">
        <f t="shared" si="35"/>
        <v>32691.21000000008</v>
      </c>
      <c r="Q262" s="38">
        <f t="shared" si="31"/>
        <v>0.43522062632440267</v>
      </c>
    </row>
    <row r="263" spans="1:17" s="1" customFormat="1" ht="23.25" customHeight="1">
      <c r="A263" s="32">
        <v>255</v>
      </c>
      <c r="B263" s="33" t="s">
        <v>282</v>
      </c>
      <c r="C263" s="34">
        <v>90126963</v>
      </c>
      <c r="D263" s="35">
        <v>64077460.3</v>
      </c>
      <c r="E263" s="27">
        <f t="shared" si="27"/>
        <v>71.09688174004043</v>
      </c>
      <c r="F263" s="28" t="e">
        <f>+#REF!-E263</f>
        <v>#REF!</v>
      </c>
      <c r="G263" s="25">
        <f t="shared" si="32"/>
        <v>26049502.700000003</v>
      </c>
      <c r="H263" s="31">
        <f t="shared" si="28"/>
        <v>28.90311825995957</v>
      </c>
      <c r="I263" s="35">
        <v>10204372.97</v>
      </c>
      <c r="J263" s="27">
        <f t="shared" si="29"/>
        <v>11.322219933229084</v>
      </c>
      <c r="K263" s="35">
        <f>10800000+3916400+1115000</f>
        <v>15831400</v>
      </c>
      <c r="L263" s="27">
        <f t="shared" si="30"/>
        <v>17.565664561447612</v>
      </c>
      <c r="M263" s="26">
        <f t="shared" si="33"/>
        <v>74281833.27</v>
      </c>
      <c r="N263" s="27">
        <f t="shared" si="34"/>
        <v>82.41910167326952</v>
      </c>
      <c r="O263" s="37" t="e">
        <f>+#REF!-N263</f>
        <v>#REF!</v>
      </c>
      <c r="P263" s="35">
        <f t="shared" si="35"/>
        <v>13729.73000000231</v>
      </c>
      <c r="Q263" s="38">
        <f t="shared" si="31"/>
        <v>0.015233765282873572</v>
      </c>
    </row>
    <row r="264" spans="1:17" s="1" customFormat="1" ht="23.25" customHeight="1">
      <c r="A264" s="32">
        <v>256</v>
      </c>
      <c r="B264" s="33" t="s">
        <v>283</v>
      </c>
      <c r="C264" s="34">
        <v>10403293</v>
      </c>
      <c r="D264" s="35">
        <v>6919948.36</v>
      </c>
      <c r="E264" s="27">
        <f>+D264*100/C264</f>
        <v>66.51690344586085</v>
      </c>
      <c r="F264" s="28" t="e">
        <f>+#REF!-E264</f>
        <v>#REF!</v>
      </c>
      <c r="G264" s="25">
        <f t="shared" si="32"/>
        <v>3483344.6399999997</v>
      </c>
      <c r="H264" s="31">
        <f>+G264*100/C264</f>
        <v>33.48309655413915</v>
      </c>
      <c r="I264" s="35">
        <v>3458187.41</v>
      </c>
      <c r="J264" s="27">
        <f>+I264*100/C264</f>
        <v>33.241276680374185</v>
      </c>
      <c r="K264" s="35"/>
      <c r="L264" s="27">
        <f>+K264*100/C264</f>
        <v>0</v>
      </c>
      <c r="M264" s="26">
        <f t="shared" si="33"/>
        <v>10378135.77</v>
      </c>
      <c r="N264" s="27">
        <f t="shared" si="34"/>
        <v>99.75818012623503</v>
      </c>
      <c r="O264" s="37" t="e">
        <f>+#REF!-N264</f>
        <v>#REF!</v>
      </c>
      <c r="P264" s="35">
        <f t="shared" si="35"/>
        <v>25157.229999999516</v>
      </c>
      <c r="Q264" s="38">
        <f>+P264*100/C264</f>
        <v>0.24181987376496572</v>
      </c>
    </row>
    <row r="265" spans="1:17" s="1" customFormat="1" ht="23.25" customHeight="1">
      <c r="A265" s="32">
        <v>257</v>
      </c>
      <c r="B265" s="33" t="s">
        <v>284</v>
      </c>
      <c r="C265" s="34">
        <v>226111513</v>
      </c>
      <c r="D265" s="35">
        <v>147346258.29000002</v>
      </c>
      <c r="E265" s="27">
        <f>+D265*100/C265</f>
        <v>65.16530553223092</v>
      </c>
      <c r="F265" s="28" t="e">
        <f>+#REF!-E265</f>
        <v>#REF!</v>
      </c>
      <c r="G265" s="25">
        <f t="shared" si="32"/>
        <v>78765254.70999998</v>
      </c>
      <c r="H265" s="31">
        <f>+G265*100/C265</f>
        <v>34.83469446776909</v>
      </c>
      <c r="I265" s="35">
        <f>1535343.63+35200000+10500000+24000000+7244000</f>
        <v>78479343.63</v>
      </c>
      <c r="J265" s="27">
        <f>+I265*100/C265</f>
        <v>34.70824753182736</v>
      </c>
      <c r="K265" s="35"/>
      <c r="L265" s="27">
        <f>+K265*100/C265</f>
        <v>0</v>
      </c>
      <c r="M265" s="26">
        <f t="shared" si="33"/>
        <v>225825601.92000002</v>
      </c>
      <c r="N265" s="27">
        <f>SUM(M265*100/C265)</f>
        <v>99.87355306405827</v>
      </c>
      <c r="O265" s="37" t="e">
        <f>+#REF!-N265</f>
        <v>#REF!</v>
      </c>
      <c r="P265" s="35">
        <f t="shared" si="35"/>
        <v>285911.0799999833</v>
      </c>
      <c r="Q265" s="38">
        <f>+P265*100/C265</f>
        <v>0.1264469359417286</v>
      </c>
    </row>
    <row r="266" spans="1:17" s="1" customFormat="1" ht="23.25" customHeight="1">
      <c r="A266" s="32">
        <v>258</v>
      </c>
      <c r="B266" s="44" t="s">
        <v>285</v>
      </c>
      <c r="C266" s="46">
        <v>107687683</v>
      </c>
      <c r="D266" s="45">
        <v>65608386.22</v>
      </c>
      <c r="E266" s="47">
        <f>+D266*100/C266</f>
        <v>60.92468924231567</v>
      </c>
      <c r="F266" s="48" t="e">
        <f>+#REF!-E266</f>
        <v>#REF!</v>
      </c>
      <c r="G266" s="49">
        <f t="shared" si="32"/>
        <v>42079296.78</v>
      </c>
      <c r="H266" s="50">
        <f>+G266*100/C266</f>
        <v>39.07531075768433</v>
      </c>
      <c r="I266" s="45">
        <f>102489702.26-76944000</f>
        <v>25545702.260000005</v>
      </c>
      <c r="J266" s="47">
        <f>+I266*100/C266</f>
        <v>23.722027950030277</v>
      </c>
      <c r="K266" s="45">
        <v>16466100</v>
      </c>
      <c r="L266" s="47">
        <f>+K266*100/C266</f>
        <v>15.290606633258141</v>
      </c>
      <c r="M266" s="51">
        <f t="shared" si="33"/>
        <v>91154088.48</v>
      </c>
      <c r="N266" s="47">
        <f>SUM(M266*100/C266)</f>
        <v>84.64671719234595</v>
      </c>
      <c r="O266" s="52" t="e">
        <f>+#REF!-N266</f>
        <v>#REF!</v>
      </c>
      <c r="P266" s="45">
        <f t="shared" si="35"/>
        <v>67494.51999999583</v>
      </c>
      <c r="Q266" s="53">
        <f>+P266*100/C266</f>
        <v>0.06267617439591103</v>
      </c>
    </row>
  </sheetData>
  <mergeCells count="11">
    <mergeCell ref="B2:Q2"/>
    <mergeCell ref="K4:L4"/>
    <mergeCell ref="B1:Q1"/>
    <mergeCell ref="B3:Q3"/>
    <mergeCell ref="A4:A6"/>
    <mergeCell ref="G4:H4"/>
    <mergeCell ref="P4:Q4"/>
    <mergeCell ref="M4:O4"/>
    <mergeCell ref="B4:B6"/>
    <mergeCell ref="I4:J4"/>
    <mergeCell ref="D4:F4"/>
  </mergeCells>
  <printOptions/>
  <pageMargins left="0.43" right="0.24" top="0.33" bottom="0.38" header="0.17" footer="0.17"/>
  <pageSetup horizontalDpi="600" verticalDpi="600" orientation="landscape" paperSize="9" scale="70" r:id="rId1"/>
  <headerFooter alignWithMargins="0">
    <oddFooter xml:space="preserve">&amp;L&amp;12D:/COM วันทนา    หน้าที่ &amp;P/&amp;N  &amp;A&amp;R&amp;12ข้อมูลจาก ฝ่ายงบประมาณ กองคลัง กรมปศุสัตว์ โทร 1645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user04</dc:creator>
  <cp:keywords/>
  <dc:description/>
  <cp:lastModifiedBy>User</cp:lastModifiedBy>
  <cp:lastPrinted>2012-10-09T14:58:43Z</cp:lastPrinted>
  <dcterms:created xsi:type="dcterms:W3CDTF">2012-10-09T00:57:38Z</dcterms:created>
  <dcterms:modified xsi:type="dcterms:W3CDTF">2012-10-09T14:58:52Z</dcterms:modified>
  <cp:category/>
  <cp:version/>
  <cp:contentType/>
  <cp:contentStatus/>
</cp:coreProperties>
</file>