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รายงานผลการตรวจสอบ" sheetId="1" r:id="rId1"/>
    <sheet name="สตส (ปันส่วน) " sheetId="2" r:id="rId2"/>
    <sheet name="สรุปค่าใช้จ่ายแต่ละกิจกรรมย่อย" sheetId="3" r:id="rId3"/>
    <sheet name="กตช (ปันส่วน) " sheetId="4" r:id="rId4"/>
    <sheet name="สรุปค่าใช้จ่ายแต่ละกิจกรรมย่อย " sheetId="5" r:id="rId5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<sst xmlns="http://schemas.openxmlformats.org/spreadsheetml/2006/main" count="170" uniqueCount="93">
  <si>
    <t>ศูนย์ต้นทุน</t>
  </si>
  <si>
    <t>หน่วยงาน</t>
  </si>
  <si>
    <t>ค่าใช้จ่าย</t>
  </si>
  <si>
    <t>ไม่ระบุกิจกรรมหลัก</t>
  </si>
  <si>
    <t>ตรวจสอบรับรองคุณภาพสินค้าปศุสัตว์</t>
  </si>
  <si>
    <t>Grand Total</t>
  </si>
  <si>
    <t>ไม่ระบุกิจกรรมย่อย</t>
  </si>
  <si>
    <t>งานบริหารทั่วไป</t>
  </si>
  <si>
    <t>งานตรวจวิเคราะห์ตัวอย่าง</t>
  </si>
  <si>
    <t>งานสอบเทียบอุปกรณ์</t>
  </si>
  <si>
    <t>งานพัฒนาวิธีวิเคราะห์</t>
  </si>
  <si>
    <t>งานตรวจรับรองส่งออก</t>
  </si>
  <si>
    <t>สำนักตรวจสอบคุณภาพสินค้าปศุสัตว์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</si>
  <si>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</si>
  <si>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</si>
  <si>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</si>
  <si>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</si>
  <si>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</si>
  <si>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</si>
  <si>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</si>
  <si>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</si>
  <si>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</si>
  <si>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</si>
  <si>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</si>
  <si>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</si>
  <si>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ค่าใช้จ่ายเดินทางไปราชการ - ต่างประเทศ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</si>
  <si>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</si>
  <si>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</si>
  <si>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</si>
  <si>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</si>
  <si>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ค่าไฟฟ้า</t>
  </si>
  <si>
    <t>ค่าน้ำประปาและน้ำบาดาล</t>
  </si>
  <si>
    <t>ค่าโทรศัพท์</t>
  </si>
  <si>
    <t>ค่าบริการไปรษณีย์โทรเลขและขนส่ง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</si>
  <si>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</si>
  <si>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</si>
  <si>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</si>
  <si>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ค่าใช้จ่ายผลักส่งเป็นรายได้แผ่นดิน</t>
  </si>
  <si>
    <t>ค่าใช้สอยอื่น ๆ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</si>
  <si>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</si>
  <si>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</si>
  <si>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สิ่งปลูกสร้าง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</si>
  <si>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</si>
  <si>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</si>
  <si>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ครุภัณฑ์ไฟฟ้าและวิทยุ</t>
  </si>
  <si>
    <t>ค่าเสื่อมราคา - ครุภัณฑ์โฆษณาและเผยแพร่</t>
  </si>
  <si>
    <t>ค่าเสื่อมราคา - ครุภัณฑ์โรงงาน</t>
  </si>
  <si>
    <t>ค่าเสื่อมราคา - ครุภัณฑ์สำรวจ</t>
  </si>
  <si>
    <t>ค่าเสื่อมราคา - ครุภัณฑ์วิทยาศาสตร์และการแพทย์</t>
  </si>
  <si>
    <t>ค่าเสื่อมราคา - อุปกรณ์คอมพิวเตอร์</t>
  </si>
  <si>
    <t>ค่าเสื่อมราคา - ครุภัณฑ์งานบ้านงานครัว</t>
  </si>
  <si>
    <t>บัญชีค่าใช้จ่ายอื่น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</si>
  <si>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</si>
  <si>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</si>
  <si>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</si>
  <si>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</si>
  <si>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</si>
  <si>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</si>
  <si>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</si>
  <si>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</si>
  <si>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</si>
  <si>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</si>
  <si>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</si>
  <si>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</si>
  <si>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</si>
  <si>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</si>
  <si>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</si>
  <si>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</si>
  <si>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</si>
  <si>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</si>
  <si>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</si>
  <si>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ป้องกัน แก้ไข และเตรียมความพร้อมรับปัญหาโรคไข้หวัดนก</t>
  </si>
  <si>
    <t>งานแก้ไขปัญหาโรคไข้หวัดนก</t>
  </si>
  <si>
    <t>งานตรวจสอบชีววัตถุ</t>
  </si>
  <si>
    <t>กลุ่มตรวจสอบชีววัตถุสำหรับสัตว์</t>
  </si>
  <si>
    <t>ค่าจ้างเหมาบริการ - หน่วยงานภาครัฐ</t>
  </si>
  <si>
    <t>ค่าบริการสื่อสารและโทรคมนาคม</t>
  </si>
  <si>
    <t>ค่าเสื่อมราคา-อาคารเพื่อการพักอาศัย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</si>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</sst>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0.00_ ;[Red]\-0.00\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dddd\,\ mmmm\ dd\,\ yyyy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_);[Red]\(#,##0.00\)"/>
    <numFmt numFmtId="210" formatCode="#,##0.0000"/>
    <numFmt numFmtId="211" formatCode="#,##0.000"/>
    <numFmt numFmtId="212" formatCode="[$-41E]d\ mmmm\ yyyy"/>
    <numFmt numFmtId="213" formatCode="[$-107041E]d\ mmm\ yy;@"/>
    <numFmt numFmtId="214" formatCode="[$-1010000]d/m/yy;@"/>
  </numFmts>
  <fonts count="28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/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>
        <color indexed="8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1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7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1" fillId="22" borderId="15" xfId="0" applyFont="1" applyFill="1" applyBorder="1" applyAlignment="1">
      <alignment horizontal="center"/>
    </xf>
    <xf numFmtId="0" fontId="20" fillId="0" borderId="16" xfId="96" applyFont="1" applyBorder="1">
      <alignment/>
      <protection/>
    </xf>
    <xf numFmtId="0" fontId="20" fillId="0" borderId="0" xfId="96" applyFont="1">
      <alignment/>
      <protection/>
    </xf>
    <xf numFmtId="0" fontId="21" fillId="22" borderId="17" xfId="0" applyFont="1" applyFill="1" applyBorder="1" applyAlignment="1">
      <alignment horizontal="center"/>
    </xf>
    <xf numFmtId="0" fontId="20" fillId="22" borderId="18" xfId="96" applyNumberFormat="1" applyFont="1" applyFill="1" applyBorder="1">
      <alignment/>
      <protection/>
    </xf>
    <xf numFmtId="0" fontId="20" fillId="0" borderId="18" xfId="96" applyNumberFormat="1" applyFont="1" applyBorder="1">
      <alignment/>
      <protection/>
    </xf>
    <xf numFmtId="0" fontId="20" fillId="0" borderId="19" xfId="96" applyFont="1" applyBorder="1">
      <alignment/>
      <protection/>
    </xf>
    <xf numFmtId="0" fontId="20" fillId="0" borderId="20" xfId="96" applyFont="1" applyBorder="1" applyAlignment="1">
      <alignment horizontal="center"/>
      <protection/>
    </xf>
    <xf numFmtId="49" fontId="21" fillId="0" borderId="21" xfId="75" applyNumberFormat="1" applyFont="1" applyFill="1" applyBorder="1" applyAlignment="1">
      <alignment/>
      <protection/>
    </xf>
    <xf numFmtId="0" fontId="20" fillId="0" borderId="18" xfId="96" applyFont="1" applyBorder="1" applyAlignment="1">
      <alignment horizontal="center"/>
      <protection/>
    </xf>
    <xf numFmtId="0" fontId="20" fillId="0" borderId="22" xfId="96" applyFont="1" applyBorder="1">
      <alignment/>
      <protection/>
    </xf>
    <xf numFmtId="0" fontId="20" fillId="0" borderId="0" xfId="94" applyFont="1" applyFill="1" applyBorder="1" applyAlignment="1">
      <alignment horizontal="left"/>
      <protection/>
    </xf>
    <xf numFmtId="0" fontId="20" fillId="0" borderId="23" xfId="96" applyFont="1" applyBorder="1" applyAlignment="1">
      <alignment horizontal="center"/>
      <protection/>
    </xf>
    <xf numFmtId="0" fontId="20" fillId="0" borderId="23" xfId="96" applyFont="1" applyBorder="1">
      <alignment/>
      <protection/>
    </xf>
    <xf numFmtId="0" fontId="20" fillId="0" borderId="0" xfId="96" applyFont="1" applyBorder="1">
      <alignment/>
      <protection/>
    </xf>
    <xf numFmtId="0" fontId="20" fillId="0" borderId="24" xfId="96" applyFont="1" applyBorder="1">
      <alignment/>
      <protection/>
    </xf>
    <xf numFmtId="0" fontId="22" fillId="0" borderId="25" xfId="96" applyFont="1" applyBorder="1" applyAlignment="1">
      <alignment horizontal="center"/>
      <protection/>
    </xf>
    <xf numFmtId="0" fontId="22" fillId="0" borderId="25" xfId="96" applyFont="1" applyBorder="1">
      <alignment/>
      <protection/>
    </xf>
    <xf numFmtId="0" fontId="22" fillId="0" borderId="0" xfId="96" applyFont="1">
      <alignment/>
      <protection/>
    </xf>
    <xf numFmtId="0" fontId="20" fillId="0" borderId="25" xfId="96" applyFont="1" applyBorder="1" applyAlignment="1">
      <alignment horizontal="center"/>
      <protection/>
    </xf>
    <xf numFmtId="0" fontId="20" fillId="0" borderId="25" xfId="96" applyFont="1" applyBorder="1">
      <alignment/>
      <protection/>
    </xf>
    <xf numFmtId="0" fontId="20" fillId="0" borderId="0" xfId="94" applyFont="1" applyFill="1" applyBorder="1" applyAlignment="1">
      <alignment horizontal="center"/>
      <protection/>
    </xf>
    <xf numFmtId="0" fontId="20" fillId="0" borderId="0" xfId="94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6" xfId="96" applyFont="1" applyBorder="1">
      <alignment/>
      <protection/>
    </xf>
    <xf numFmtId="0" fontId="22" fillId="0" borderId="27" xfId="96" applyFont="1" applyBorder="1" applyAlignment="1">
      <alignment horizontal="center"/>
      <protection/>
    </xf>
    <xf numFmtId="0" fontId="22" fillId="0" borderId="28" xfId="96" applyFont="1" applyBorder="1">
      <alignment/>
      <protection/>
    </xf>
    <xf numFmtId="0" fontId="22" fillId="0" borderId="29" xfId="96" applyFont="1" applyBorder="1" applyAlignment="1">
      <alignment horizontal="center"/>
      <protection/>
    </xf>
    <xf numFmtId="0" fontId="22" fillId="0" borderId="30" xfId="96" applyFont="1" applyBorder="1">
      <alignment/>
      <protection/>
    </xf>
    <xf numFmtId="0" fontId="20" fillId="0" borderId="0" xfId="96" applyFont="1" applyAlignment="1">
      <alignment horizontal="center"/>
      <protection/>
    </xf>
    <xf numFmtId="0" fontId="20" fillId="0" borderId="0" xfId="96" applyFont="1" applyFill="1">
      <alignment/>
      <protection/>
    </xf>
    <xf numFmtId="0" fontId="23" fillId="0" borderId="31" xfId="0" applyFont="1" applyFill="1" applyBorder="1" applyAlignment="1">
      <alignment horizontal="center"/>
    </xf>
    <xf numFmtId="43" fontId="23" fillId="0" borderId="31" xfId="86" applyFont="1" applyFill="1" applyBorder="1" applyAlignment="1">
      <alignment horizontal="center"/>
    </xf>
    <xf numFmtId="40" fontId="21" fillId="0" borderId="31" xfId="0" applyNumberFormat="1" applyFont="1" applyFill="1" applyBorder="1" applyAlignment="1">
      <alignment horizontal="left" vertical="center"/>
    </xf>
    <xf numFmtId="43" fontId="21" fillId="0" borderId="31" xfId="86" applyFont="1" applyFill="1" applyBorder="1" applyAlignment="1">
      <alignment/>
    </xf>
    <xf numFmtId="40" fontId="23" fillId="0" borderId="31" xfId="0" applyNumberFormat="1" applyFont="1" applyFill="1" applyBorder="1" applyAlignment="1">
      <alignment vertical="center"/>
    </xf>
    <xf numFmtId="43" fontId="23" fillId="0" borderId="31" xfId="86" applyFont="1" applyFill="1" applyBorder="1" applyAlignment="1">
      <alignment/>
    </xf>
    <xf numFmtId="43" fontId="23" fillId="20" borderId="31" xfId="86" applyFont="1" applyFill="1" applyBorder="1" applyAlignment="1">
      <alignment/>
    </xf>
    <xf numFmtId="0" fontId="20" fillId="0" borderId="32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0" fillId="0" borderId="16" xfId="96" applyFont="1" applyBorder="1" applyAlignment="1">
      <alignment horizontal="center"/>
      <protection/>
    </xf>
    <xf numFmtId="0" fontId="20" fillId="0" borderId="32" xfId="96" applyNumberFormat="1" applyFont="1" applyBorder="1" applyAlignment="1">
      <alignment horizontal="center"/>
      <protection/>
    </xf>
    <xf numFmtId="0" fontId="20" fillId="0" borderId="18" xfId="96" applyNumberFormat="1" applyFont="1" applyBorder="1" applyAlignment="1">
      <alignment horizontal="center"/>
      <protection/>
    </xf>
    <xf numFmtId="0" fontId="20" fillId="0" borderId="19" xfId="96" applyFont="1" applyBorder="1" applyAlignment="1">
      <alignment horizontal="center"/>
      <protection/>
    </xf>
    <xf numFmtId="0" fontId="20" fillId="0" borderId="19" xfId="96" applyFont="1" applyBorder="1" applyAlignment="1">
      <alignment horizontal="center"/>
      <protection/>
    </xf>
    <xf numFmtId="49" fontId="21" fillId="0" borderId="0" xfId="75" applyNumberFormat="1" applyFont="1" applyFill="1" applyBorder="1" applyAlignment="1">
      <alignment/>
      <protection/>
    </xf>
    <xf numFmtId="0" fontId="20" fillId="0" borderId="34" xfId="96" applyFont="1" applyBorder="1" applyAlignment="1">
      <alignment horizontal="center"/>
      <protection/>
    </xf>
    <xf numFmtId="0" fontId="20" fillId="0" borderId="0" xfId="94" applyFont="1" applyBorder="1" applyAlignment="1">
      <alignment/>
      <protection/>
    </xf>
    <xf numFmtId="40" fontId="21" fillId="0" borderId="31" xfId="0" applyNumberFormat="1" applyFont="1" applyFill="1" applyBorder="1" applyAlignment="1">
      <alignment vertical="top"/>
    </xf>
    <xf numFmtId="0" fontId="20" fillId="0" borderId="18" xfId="96" applyNumberFormat="1" applyFont="1" applyFill="1" applyBorder="1">
      <alignment/>
      <protection/>
    </xf>
    <xf numFmtId="0" fontId="23" fillId="0" borderId="0" xfId="76" applyFont="1" applyAlignment="1">
      <alignment horizontal="center" vertical="center"/>
      <protection/>
    </xf>
    <xf numFmtId="0" fontId="21" fillId="0" borderId="0" xfId="76" applyFont="1">
      <alignment/>
      <protection/>
    </xf>
    <xf numFmtId="0" fontId="23" fillId="0" borderId="0" xfId="76" applyFont="1">
      <alignment/>
      <protection/>
    </xf>
    <xf numFmtId="0" fontId="21" fillId="0" borderId="35" xfId="76" applyFont="1" applyBorder="1">
      <alignment/>
      <protection/>
    </xf>
    <xf numFmtId="0" fontId="21" fillId="0" borderId="0" xfId="76" applyFont="1" applyAlignment="1">
      <alignment horizontal="left" indent="2"/>
      <protection/>
    </xf>
    <xf numFmtId="0" fontId="27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0" fontId="21" fillId="0" borderId="36" xfId="76" applyFont="1" applyBorder="1">
      <alignment/>
      <protection/>
    </xf>
    <xf numFmtId="0" fontId="21" fillId="0" borderId="37" xfId="76" applyFont="1" applyBorder="1">
      <alignment/>
      <protection/>
    </xf>
    <xf numFmtId="0" fontId="21" fillId="0" borderId="0" xfId="76" applyFont="1" applyAlignment="1">
      <alignment horizontal="center"/>
      <protection/>
    </xf>
    <xf numFmtId="0" fontId="21" fillId="0" borderId="0" xfId="76" applyFont="1" applyAlignment="1">
      <alignment horizontal="right"/>
      <protection/>
    </xf>
    <xf numFmtId="0" fontId="23" fillId="0" borderId="0" xfId="76" applyFont="1" applyAlignment="1">
      <alignment horizontal="center" vertical="center"/>
      <protection/>
    </xf>
    <xf numFmtId="0" fontId="21" fillId="0" borderId="37" xfId="76" applyFont="1" applyBorder="1" applyAlignment="1">
      <alignment horizontal="center" vertical="center"/>
      <protection/>
    </xf>
    <xf numFmtId="0" fontId="22" fillId="0" borderId="2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96" applyFont="1" applyBorder="1" applyAlignment="1">
      <alignment horizontal="center"/>
      <protection/>
    </xf>
    <xf numFmtId="0" fontId="20" fillId="0" borderId="44" xfId="96" applyFont="1" applyBorder="1" applyAlignment="1">
      <alignment horizontal="center"/>
      <protection/>
    </xf>
    <xf numFmtId="0" fontId="20" fillId="0" borderId="45" xfId="96" applyFont="1" applyBorder="1" applyAlignment="1">
      <alignment horizontal="center"/>
      <protection/>
    </xf>
    <xf numFmtId="0" fontId="20" fillId="0" borderId="19" xfId="0" applyFont="1" applyBorder="1" applyAlignment="1">
      <alignment horizontal="center" vertical="top"/>
    </xf>
    <xf numFmtId="0" fontId="20" fillId="0" borderId="34" xfId="0" applyFont="1" applyBorder="1" applyAlignment="1">
      <alignment horizontal="center" vertical="top"/>
    </xf>
    <xf numFmtId="0" fontId="20" fillId="0" borderId="46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0" fontId="20" fillId="0" borderId="48" xfId="0" applyFont="1" applyBorder="1" applyAlignment="1">
      <alignment horizontal="center" vertical="top"/>
    </xf>
    <xf numFmtId="0" fontId="20" fillId="0" borderId="49" xfId="0" applyFont="1" applyBorder="1" applyAlignment="1">
      <alignment horizontal="center" vertical="top"/>
    </xf>
    <xf numFmtId="40" fontId="21" fillId="0" borderId="15" xfId="0" applyNumberFormat="1" applyFont="1" applyFill="1" applyBorder="1" applyAlignment="1">
      <alignment horizontal="left" vertical="top"/>
    </xf>
    <xf numFmtId="40" fontId="21" fillId="0" borderId="25" xfId="0" applyNumberFormat="1" applyFont="1" applyFill="1" applyBorder="1" applyAlignment="1">
      <alignment horizontal="left" vertical="top"/>
    </xf>
    <xf numFmtId="40" fontId="21" fillId="0" borderId="26" xfId="0" applyNumberFormat="1" applyFont="1" applyFill="1" applyBorder="1" applyAlignment="1">
      <alignment horizontal="left" vertical="top"/>
    </xf>
    <xf numFmtId="0" fontId="22" fillId="20" borderId="31" xfId="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187" fontId="20" fillId="22" borderId="18" xfId="86" applyNumberFormat="1" applyFont="1" applyFill="1" applyBorder="1" applyAlignment="1">
      <alignment/>
    </xf>
    <xf numFmtId="187" fontId="20" fillId="22" borderId="50" xfId="86" applyNumberFormat="1" applyFont="1" applyFill="1" applyBorder="1" applyAlignment="1">
      <alignment/>
    </xf>
    <xf numFmtId="187" fontId="20" fillId="0" borderId="33" xfId="86" applyNumberFormat="1" applyFont="1" applyFill="1" applyBorder="1" applyAlignment="1">
      <alignment/>
    </xf>
    <xf numFmtId="187" fontId="20" fillId="0" borderId="33" xfId="86" applyNumberFormat="1" applyFont="1" applyBorder="1" applyAlignment="1">
      <alignment/>
    </xf>
    <xf numFmtId="187" fontId="20" fillId="0" borderId="16" xfId="86" applyNumberFormat="1" applyFont="1" applyBorder="1" applyAlignment="1">
      <alignment/>
    </xf>
    <xf numFmtId="187" fontId="20" fillId="22" borderId="23" xfId="86" applyNumberFormat="1" applyFont="1" applyFill="1" applyBorder="1" applyAlignment="1">
      <alignment/>
    </xf>
    <xf numFmtId="187" fontId="20" fillId="22" borderId="51" xfId="86" applyNumberFormat="1" applyFont="1" applyFill="1" applyBorder="1" applyAlignment="1">
      <alignment/>
    </xf>
    <xf numFmtId="187" fontId="20" fillId="0" borderId="0" xfId="86" applyNumberFormat="1" applyFont="1" applyFill="1" applyBorder="1" applyAlignment="1">
      <alignment/>
    </xf>
    <xf numFmtId="187" fontId="20" fillId="0" borderId="0" xfId="86" applyNumberFormat="1" applyFont="1" applyAlignment="1">
      <alignment/>
    </xf>
    <xf numFmtId="187" fontId="20" fillId="0" borderId="34" xfId="86" applyNumberFormat="1" applyFont="1" applyBorder="1" applyAlignment="1">
      <alignment/>
    </xf>
    <xf numFmtId="187" fontId="22" fillId="22" borderId="31" xfId="86" applyNumberFormat="1" applyFont="1" applyFill="1" applyBorder="1" applyAlignment="1">
      <alignment/>
    </xf>
    <xf numFmtId="187" fontId="22" fillId="0" borderId="31" xfId="86" applyNumberFormat="1" applyFont="1" applyBorder="1" applyAlignment="1">
      <alignment/>
    </xf>
    <xf numFmtId="187" fontId="20" fillId="22" borderId="52" xfId="94" applyNumberFormat="1" applyFont="1" applyFill="1" applyBorder="1" applyAlignment="1">
      <alignment horizontal="right"/>
      <protection/>
    </xf>
    <xf numFmtId="187" fontId="20" fillId="22" borderId="53" xfId="96" applyNumberFormat="1" applyFont="1" applyFill="1" applyBorder="1">
      <alignment/>
      <protection/>
    </xf>
    <xf numFmtId="187" fontId="20" fillId="0" borderId="22" xfId="96" applyNumberFormat="1" applyFont="1" applyFill="1" applyBorder="1">
      <alignment/>
      <protection/>
    </xf>
    <xf numFmtId="187" fontId="20" fillId="0" borderId="22" xfId="96" applyNumberFormat="1" applyFont="1" applyBorder="1">
      <alignment/>
      <protection/>
    </xf>
    <xf numFmtId="187" fontId="20" fillId="0" borderId="15" xfId="96" applyNumberFormat="1" applyFont="1" applyBorder="1">
      <alignment/>
      <protection/>
    </xf>
    <xf numFmtId="187" fontId="20" fillId="22" borderId="54" xfId="94" applyNumberFormat="1" applyFont="1" applyFill="1" applyBorder="1" applyAlignment="1">
      <alignment horizontal="right"/>
      <protection/>
    </xf>
    <xf numFmtId="187" fontId="20" fillId="22" borderId="51" xfId="96" applyNumberFormat="1" applyFont="1" applyFill="1" applyBorder="1">
      <alignment/>
      <protection/>
    </xf>
    <xf numFmtId="187" fontId="20" fillId="0" borderId="0" xfId="96" applyNumberFormat="1" applyFont="1" applyFill="1" applyBorder="1">
      <alignment/>
      <protection/>
    </xf>
    <xf numFmtId="187" fontId="20" fillId="0" borderId="0" xfId="96" applyNumberFormat="1" applyFont="1" applyBorder="1">
      <alignment/>
      <protection/>
    </xf>
    <xf numFmtId="187" fontId="20" fillId="0" borderId="25" xfId="96" applyNumberFormat="1" applyFont="1" applyBorder="1">
      <alignment/>
      <protection/>
    </xf>
    <xf numFmtId="187" fontId="20" fillId="22" borderId="55" xfId="94" applyNumberFormat="1" applyFont="1" applyFill="1" applyBorder="1" applyAlignment="1">
      <alignment horizontal="right"/>
      <protection/>
    </xf>
    <xf numFmtId="187" fontId="20" fillId="22" borderId="56" xfId="96" applyNumberFormat="1" applyFont="1" applyFill="1" applyBorder="1">
      <alignment/>
      <protection/>
    </xf>
    <xf numFmtId="187" fontId="20" fillId="0" borderId="24" xfId="96" applyNumberFormat="1" applyFont="1" applyFill="1" applyBorder="1">
      <alignment/>
      <protection/>
    </xf>
    <xf numFmtId="187" fontId="20" fillId="0" borderId="24" xfId="96" applyNumberFormat="1" applyFont="1" applyBorder="1">
      <alignment/>
      <protection/>
    </xf>
    <xf numFmtId="187" fontId="20" fillId="0" borderId="26" xfId="96" applyNumberFormat="1" applyFont="1" applyBorder="1">
      <alignment/>
      <protection/>
    </xf>
    <xf numFmtId="187" fontId="22" fillId="22" borderId="31" xfId="96" applyNumberFormat="1" applyFont="1" applyFill="1" applyBorder="1">
      <alignment/>
      <protection/>
    </xf>
    <xf numFmtId="187" fontId="22" fillId="0" borderId="31" xfId="96" applyNumberFormat="1" applyFont="1" applyBorder="1">
      <alignment/>
      <protection/>
    </xf>
    <xf numFmtId="187" fontId="22" fillId="22" borderId="40" xfId="96" applyNumberFormat="1" applyFont="1" applyFill="1" applyBorder="1">
      <alignment/>
      <protection/>
    </xf>
    <xf numFmtId="187" fontId="22" fillId="0" borderId="40" xfId="96" applyNumberFormat="1" applyFont="1" applyBorder="1">
      <alignment/>
      <protection/>
    </xf>
    <xf numFmtId="187" fontId="20" fillId="0" borderId="32" xfId="86" applyNumberFormat="1" applyFont="1" applyBorder="1" applyAlignment="1">
      <alignment/>
    </xf>
    <xf numFmtId="187" fontId="20" fillId="0" borderId="25" xfId="86" applyNumberFormat="1" applyFont="1" applyBorder="1" applyAlignment="1">
      <alignment/>
    </xf>
    <xf numFmtId="187" fontId="20" fillId="0" borderId="0" xfId="86" applyNumberFormat="1" applyFont="1" applyBorder="1" applyAlignment="1">
      <alignment/>
    </xf>
    <xf numFmtId="187" fontId="22" fillId="22" borderId="57" xfId="86" applyNumberFormat="1" applyFont="1" applyFill="1" applyBorder="1" applyAlignment="1">
      <alignment/>
    </xf>
    <xf numFmtId="187" fontId="22" fillId="0" borderId="57" xfId="86" applyNumberFormat="1" applyFont="1" applyBorder="1" applyAlignment="1">
      <alignment/>
    </xf>
    <xf numFmtId="187" fontId="20" fillId="22" borderId="25" xfId="94" applyNumberFormat="1" applyFont="1" applyFill="1" applyBorder="1" applyAlignment="1">
      <alignment horizontal="right"/>
      <protection/>
    </xf>
    <xf numFmtId="187" fontId="20" fillId="22" borderId="26" xfId="94" applyNumberFormat="1" applyFont="1" applyFill="1" applyBorder="1" applyAlignment="1">
      <alignment horizontal="right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Org structure from questionaire กท ท่องเที่ยวและกีฬา draft 8" xfId="75"/>
    <cellStyle name="Normal_ตารางรายชื่อหน่วยงาน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เครื่องหมายจุลภาค 2" xfId="86"/>
    <cellStyle name="เครื่องหมายจุลภาค 2 2" xfId="87"/>
    <cellStyle name="เครื่องหมายจุลภาค 3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 2" xfId="93"/>
    <cellStyle name="ปกติ 2 2" xfId="94"/>
    <cellStyle name="ปกติ 3" xfId="95"/>
    <cellStyle name="ปกติ 3_ปันส่วน-ไพวอท (แอมใส่ชื่อบัญชี)3" xfId="96"/>
    <cellStyle name="ปกติ 4" xfId="97"/>
    <cellStyle name="ป้อนค่า" xfId="98"/>
    <cellStyle name="ปานกลาง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52" customWidth="1"/>
    <col min="2" max="2" width="6.75390625" style="52" customWidth="1"/>
    <col min="3" max="5" width="10.25390625" style="52" customWidth="1"/>
    <col min="6" max="6" width="8.00390625" style="52" customWidth="1"/>
    <col min="7" max="7" width="6.75390625" style="52" customWidth="1"/>
    <col min="8" max="10" width="10.25390625" style="52" customWidth="1"/>
    <col min="11" max="16384" width="8.00390625" style="52" customWidth="1"/>
  </cols>
  <sheetData>
    <row r="1" spans="1:10" ht="21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21">
      <c r="A4" s="53" t="s">
        <v>80</v>
      </c>
      <c r="C4" s="54"/>
      <c r="D4" s="54"/>
      <c r="E4" s="54"/>
      <c r="F4" s="53" t="s">
        <v>81</v>
      </c>
      <c r="H4" s="54"/>
      <c r="I4" s="54"/>
      <c r="J4" s="54"/>
    </row>
    <row r="5" ht="21">
      <c r="A5" s="53"/>
    </row>
    <row r="7" ht="21">
      <c r="A7" s="55" t="s">
        <v>82</v>
      </c>
    </row>
    <row r="8" ht="21">
      <c r="A8" s="55" t="s">
        <v>83</v>
      </c>
    </row>
    <row r="9" spans="2:3" ht="23.25">
      <c r="B9" s="56" t="s">
        <v>84</v>
      </c>
      <c r="C9" s="52" t="s">
        <v>85</v>
      </c>
    </row>
    <row r="10" spans="2:3" s="57" customFormat="1" ht="23.25">
      <c r="B10" s="56" t="s">
        <v>84</v>
      </c>
      <c r="C10" s="57" t="s">
        <v>86</v>
      </c>
    </row>
    <row r="11" spans="1:10" ht="21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21">
      <c r="A12" s="57"/>
      <c r="B12" s="57"/>
      <c r="C12" s="57" t="s">
        <v>87</v>
      </c>
      <c r="D12" s="57"/>
      <c r="E12" s="54"/>
      <c r="F12" s="54"/>
      <c r="G12" s="54"/>
      <c r="H12" s="54"/>
      <c r="I12" s="54"/>
      <c r="J12" s="54"/>
    </row>
    <row r="13" spans="1:10" ht="21">
      <c r="A13" s="54"/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21">
      <c r="A14" s="58"/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21">
      <c r="A15" s="58"/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2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1">
      <c r="A17" s="58"/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21">
      <c r="A18" s="59"/>
      <c r="B18" s="59"/>
      <c r="C18" s="59"/>
      <c r="D18" s="59"/>
      <c r="E18" s="59"/>
      <c r="F18" s="58"/>
      <c r="G18" s="58"/>
      <c r="H18" s="58"/>
      <c r="I18" s="58"/>
      <c r="J18" s="58"/>
    </row>
    <row r="19" spans="1:10" ht="21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21">
      <c r="A20" s="57"/>
      <c r="B20" s="57"/>
      <c r="C20" s="57" t="s">
        <v>88</v>
      </c>
      <c r="D20" s="57"/>
      <c r="E20" s="54"/>
      <c r="F20" s="54"/>
      <c r="G20" s="54"/>
      <c r="H20" s="54"/>
      <c r="I20" s="54"/>
      <c r="J20" s="54"/>
    </row>
    <row r="21" spans="1:10" ht="21">
      <c r="A21" s="54"/>
      <c r="B21" s="54"/>
      <c r="C21" s="54"/>
      <c r="D21" s="54"/>
      <c r="E21" s="54"/>
      <c r="F21" s="58"/>
      <c r="G21" s="58"/>
      <c r="H21" s="58"/>
      <c r="I21" s="58"/>
      <c r="J21" s="58"/>
    </row>
    <row r="22" spans="1:10" s="57" customFormat="1" ht="21">
      <c r="A22" s="58"/>
      <c r="B22" s="58"/>
      <c r="C22" s="58"/>
      <c r="D22" s="58"/>
      <c r="E22" s="58"/>
      <c r="F22" s="58"/>
      <c r="G22" s="58"/>
      <c r="H22" s="58"/>
      <c r="I22" s="58"/>
      <c r="J22" s="58"/>
    </row>
    <row r="23" spans="1:10" s="57" customFormat="1" ht="21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21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21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21">
      <c r="A26" s="58"/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21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9" spans="6:9" ht="21">
      <c r="F29" s="60" t="s">
        <v>89</v>
      </c>
      <c r="G29" s="54"/>
      <c r="H29" s="54"/>
      <c r="I29" s="54"/>
    </row>
    <row r="30" spans="6:10" ht="21">
      <c r="F30" s="61" t="s">
        <v>90</v>
      </c>
      <c r="G30" s="57"/>
      <c r="H30" s="57"/>
      <c r="I30" s="57"/>
      <c r="J30" s="52" t="s">
        <v>91</v>
      </c>
    </row>
    <row r="31" spans="7:9" ht="21">
      <c r="G31" s="63" t="s">
        <v>92</v>
      </c>
      <c r="H31" s="63"/>
      <c r="I31" s="63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7"/>
  <sheetViews>
    <sheetView zoomScale="75" zoomScaleNormal="75" workbookViewId="0" topLeftCell="A1">
      <selection activeCell="A1" sqref="A1:A2"/>
    </sheetView>
  </sheetViews>
  <sheetFormatPr defaultColWidth="9.00390625" defaultRowHeight="14.25"/>
  <cols>
    <col min="1" max="1" width="10.125" style="30" bestFit="1" customWidth="1"/>
    <col min="2" max="2" width="27.25390625" style="3" customWidth="1"/>
    <col min="3" max="3" width="7.00390625" style="30" bestFit="1" customWidth="1"/>
    <col min="4" max="4" width="11.125" style="3" bestFit="1" customWidth="1"/>
    <col min="5" max="5" width="41.25390625" style="3" bestFit="1" customWidth="1"/>
    <col min="6" max="6" width="14.75390625" style="3" bestFit="1" customWidth="1"/>
    <col min="7" max="7" width="14.50390625" style="31" bestFit="1" customWidth="1"/>
    <col min="8" max="8" width="19.625" style="31" bestFit="1" customWidth="1"/>
    <col min="9" max="10" width="16.625" style="3" bestFit="1" customWidth="1"/>
    <col min="11" max="11" width="17.50390625" style="3" bestFit="1" customWidth="1"/>
    <col min="12" max="12" width="15.50390625" style="3" bestFit="1" customWidth="1"/>
    <col min="13" max="16384" width="9.00390625" style="3" customWidth="1"/>
  </cols>
  <sheetData>
    <row r="1" spans="1:12" ht="21">
      <c r="A1" s="69" t="s">
        <v>0</v>
      </c>
      <c r="B1" s="69" t="s">
        <v>1</v>
      </c>
      <c r="C1" s="71" t="s">
        <v>2</v>
      </c>
      <c r="D1" s="71"/>
      <c r="E1" s="72"/>
      <c r="F1" s="1" t="s">
        <v>3</v>
      </c>
      <c r="G1" s="75" t="s">
        <v>4</v>
      </c>
      <c r="H1" s="76"/>
      <c r="I1" s="76"/>
      <c r="J1" s="76"/>
      <c r="K1" s="77"/>
      <c r="L1" s="2" t="s">
        <v>5</v>
      </c>
    </row>
    <row r="2" spans="1:12" ht="21">
      <c r="A2" s="70"/>
      <c r="B2" s="70"/>
      <c r="C2" s="73"/>
      <c r="D2" s="73"/>
      <c r="E2" s="74"/>
      <c r="F2" s="4" t="s">
        <v>6</v>
      </c>
      <c r="G2" s="5" t="s">
        <v>7</v>
      </c>
      <c r="H2" s="50" t="s">
        <v>8</v>
      </c>
      <c r="I2" s="6" t="s">
        <v>9</v>
      </c>
      <c r="J2" s="6" t="s">
        <v>10</v>
      </c>
      <c r="K2" s="6" t="s">
        <v>11</v>
      </c>
      <c r="L2" s="7"/>
    </row>
    <row r="3" spans="1:12" ht="21">
      <c r="A3" s="8">
        <v>700600272</v>
      </c>
      <c r="B3" s="9" t="s">
        <v>12</v>
      </c>
      <c r="C3" s="10" t="s">
        <v>13</v>
      </c>
      <c r="D3" s="11">
        <v>5101010108</v>
      </c>
      <c r="E3" s="12" t="s">
        <v>14</v>
      </c>
      <c r="F3" s="89"/>
      <c r="G3" s="90">
        <v>176750</v>
      </c>
      <c r="H3" s="91">
        <v>873265</v>
      </c>
      <c r="I3" s="92">
        <v>10500</v>
      </c>
      <c r="J3" s="92">
        <v>62005</v>
      </c>
      <c r="K3" s="92"/>
      <c r="L3" s="93">
        <f aca="true" t="shared" si="0" ref="L3:L34">SUM(F3:K3)</f>
        <v>1122520</v>
      </c>
    </row>
    <row r="4" spans="1:12" ht="21">
      <c r="A4" s="13"/>
      <c r="B4" s="14"/>
      <c r="C4" s="13"/>
      <c r="D4" s="15">
        <v>5101010115</v>
      </c>
      <c r="E4" s="12" t="s">
        <v>15</v>
      </c>
      <c r="F4" s="94"/>
      <c r="G4" s="95">
        <v>48400051.29</v>
      </c>
      <c r="H4" s="96"/>
      <c r="I4" s="97"/>
      <c r="J4" s="97"/>
      <c r="K4" s="97"/>
      <c r="L4" s="98">
        <f t="shared" si="0"/>
        <v>48400051.29</v>
      </c>
    </row>
    <row r="5" spans="1:12" ht="21">
      <c r="A5" s="13"/>
      <c r="B5" s="14"/>
      <c r="C5" s="13"/>
      <c r="D5" s="15">
        <v>5101010116</v>
      </c>
      <c r="E5" s="12" t="s">
        <v>16</v>
      </c>
      <c r="F5" s="94"/>
      <c r="G5" s="95">
        <v>1776142.76</v>
      </c>
      <c r="H5" s="96"/>
      <c r="I5" s="97"/>
      <c r="J5" s="97"/>
      <c r="K5" s="97"/>
      <c r="L5" s="98">
        <f t="shared" si="0"/>
        <v>1776142.76</v>
      </c>
    </row>
    <row r="6" spans="1:12" ht="21">
      <c r="A6" s="13"/>
      <c r="B6" s="14"/>
      <c r="C6" s="13"/>
      <c r="D6" s="15">
        <v>5101020106</v>
      </c>
      <c r="E6" s="12" t="s">
        <v>17</v>
      </c>
      <c r="F6" s="94"/>
      <c r="G6" s="95">
        <v>1763435</v>
      </c>
      <c r="H6" s="96"/>
      <c r="I6" s="97"/>
      <c r="J6" s="97"/>
      <c r="K6" s="97"/>
      <c r="L6" s="98">
        <f t="shared" si="0"/>
        <v>1763435</v>
      </c>
    </row>
    <row r="7" spans="1:12" ht="21">
      <c r="A7" s="13"/>
      <c r="B7" s="14"/>
      <c r="C7" s="13"/>
      <c r="D7" s="15">
        <v>5101020108</v>
      </c>
      <c r="E7" s="12" t="s">
        <v>18</v>
      </c>
      <c r="F7" s="94"/>
      <c r="G7" s="95">
        <v>183300</v>
      </c>
      <c r="H7" s="96">
        <v>3000</v>
      </c>
      <c r="I7" s="97"/>
      <c r="J7" s="97"/>
      <c r="K7" s="97"/>
      <c r="L7" s="98">
        <f t="shared" si="0"/>
        <v>186300</v>
      </c>
    </row>
    <row r="8" spans="1:12" ht="21">
      <c r="A8" s="13"/>
      <c r="B8" s="14"/>
      <c r="C8" s="13"/>
      <c r="D8" s="15">
        <v>5101030101</v>
      </c>
      <c r="E8" s="12" t="s">
        <v>19</v>
      </c>
      <c r="F8" s="94"/>
      <c r="G8" s="95">
        <v>87167</v>
      </c>
      <c r="H8" s="96"/>
      <c r="I8" s="97"/>
      <c r="J8" s="97"/>
      <c r="K8" s="97"/>
      <c r="L8" s="98">
        <f t="shared" si="0"/>
        <v>87167</v>
      </c>
    </row>
    <row r="9" spans="1:12" ht="21">
      <c r="A9" s="13"/>
      <c r="B9" s="14"/>
      <c r="C9" s="13"/>
      <c r="D9" s="15">
        <v>5101030205</v>
      </c>
      <c r="E9" s="12" t="s">
        <v>20</v>
      </c>
      <c r="F9" s="94"/>
      <c r="G9" s="95">
        <v>125979.25</v>
      </c>
      <c r="H9" s="96">
        <v>12720</v>
      </c>
      <c r="I9" s="97"/>
      <c r="J9" s="97"/>
      <c r="K9" s="97"/>
      <c r="L9" s="98">
        <f t="shared" si="0"/>
        <v>138699.25</v>
      </c>
    </row>
    <row r="10" spans="1:12" ht="21">
      <c r="A10" s="13"/>
      <c r="B10" s="14"/>
      <c r="C10" s="13"/>
      <c r="D10" s="15">
        <v>5102010199</v>
      </c>
      <c r="E10" s="12" t="s">
        <v>21</v>
      </c>
      <c r="F10" s="94"/>
      <c r="G10" s="95">
        <v>1552339.77</v>
      </c>
      <c r="H10" s="96">
        <v>97431.10000000011</v>
      </c>
      <c r="I10" s="97"/>
      <c r="J10" s="97"/>
      <c r="K10" s="97"/>
      <c r="L10" s="98">
        <f t="shared" si="0"/>
        <v>1649770.87</v>
      </c>
    </row>
    <row r="11" spans="1:12" ht="21">
      <c r="A11" s="13"/>
      <c r="B11" s="14"/>
      <c r="C11" s="13"/>
      <c r="D11" s="15">
        <v>5103010102</v>
      </c>
      <c r="E11" s="12" t="s">
        <v>22</v>
      </c>
      <c r="F11" s="94"/>
      <c r="G11" s="95">
        <v>96660</v>
      </c>
      <c r="H11" s="96"/>
      <c r="I11" s="97"/>
      <c r="J11" s="97"/>
      <c r="K11" s="97">
        <v>2160</v>
      </c>
      <c r="L11" s="98">
        <f t="shared" si="0"/>
        <v>98820</v>
      </c>
    </row>
    <row r="12" spans="1:12" ht="21">
      <c r="A12" s="13"/>
      <c r="B12" s="14"/>
      <c r="C12" s="13"/>
      <c r="D12" s="15">
        <v>5103010103</v>
      </c>
      <c r="E12" s="12" t="s">
        <v>23</v>
      </c>
      <c r="F12" s="94"/>
      <c r="G12" s="95">
        <v>81160</v>
      </c>
      <c r="H12" s="96"/>
      <c r="I12" s="97"/>
      <c r="J12" s="97"/>
      <c r="K12" s="97"/>
      <c r="L12" s="98">
        <f t="shared" si="0"/>
        <v>81160</v>
      </c>
    </row>
    <row r="13" spans="1:12" ht="21">
      <c r="A13" s="13"/>
      <c r="B13" s="14"/>
      <c r="C13" s="13"/>
      <c r="D13" s="15">
        <v>5103010199</v>
      </c>
      <c r="E13" s="12" t="s">
        <v>24</v>
      </c>
      <c r="F13" s="94"/>
      <c r="G13" s="95">
        <v>68851</v>
      </c>
      <c r="H13" s="96"/>
      <c r="I13" s="97"/>
      <c r="J13" s="97"/>
      <c r="K13" s="97"/>
      <c r="L13" s="98">
        <f t="shared" si="0"/>
        <v>68851</v>
      </c>
    </row>
    <row r="14" spans="1:12" ht="21">
      <c r="A14" s="13"/>
      <c r="B14" s="14"/>
      <c r="C14" s="13"/>
      <c r="D14" s="15">
        <v>5103020102</v>
      </c>
      <c r="E14" s="12" t="s">
        <v>22</v>
      </c>
      <c r="F14" s="94"/>
      <c r="G14" s="95">
        <v>251100</v>
      </c>
      <c r="H14" s="96"/>
      <c r="I14" s="97"/>
      <c r="J14" s="97"/>
      <c r="K14" s="97"/>
      <c r="L14" s="98">
        <f t="shared" si="0"/>
        <v>251100</v>
      </c>
    </row>
    <row r="15" spans="1:12" ht="21">
      <c r="A15" s="13"/>
      <c r="B15" s="14"/>
      <c r="C15" s="13"/>
      <c r="D15" s="15">
        <v>5103020103</v>
      </c>
      <c r="E15" s="12" t="s">
        <v>23</v>
      </c>
      <c r="F15" s="94"/>
      <c r="G15" s="95">
        <v>267764.75</v>
      </c>
      <c r="H15" s="96"/>
      <c r="I15" s="97"/>
      <c r="J15" s="97"/>
      <c r="K15" s="97"/>
      <c r="L15" s="98">
        <f t="shared" si="0"/>
        <v>267764.75</v>
      </c>
    </row>
    <row r="16" spans="1:12" ht="21">
      <c r="A16" s="13"/>
      <c r="B16" s="14"/>
      <c r="C16" s="13"/>
      <c r="D16" s="15">
        <v>5103020199</v>
      </c>
      <c r="E16" s="12" t="s">
        <v>25</v>
      </c>
      <c r="F16" s="94"/>
      <c r="G16" s="95">
        <v>1127361.36</v>
      </c>
      <c r="H16" s="96"/>
      <c r="I16" s="97"/>
      <c r="J16" s="97"/>
      <c r="K16" s="97"/>
      <c r="L16" s="98">
        <f t="shared" si="0"/>
        <v>1127361.36</v>
      </c>
    </row>
    <row r="17" spans="1:12" ht="21">
      <c r="A17" s="13"/>
      <c r="B17" s="14"/>
      <c r="C17" s="13"/>
      <c r="D17" s="15">
        <v>5104010104</v>
      </c>
      <c r="E17" s="12" t="s">
        <v>26</v>
      </c>
      <c r="F17" s="94">
        <v>2125711.22</v>
      </c>
      <c r="G17" s="95">
        <v>8152921.36</v>
      </c>
      <c r="H17" s="96">
        <v>33505290.950000085</v>
      </c>
      <c r="I17" s="97"/>
      <c r="J17" s="97">
        <v>238663.5</v>
      </c>
      <c r="K17" s="97"/>
      <c r="L17" s="98">
        <f t="shared" si="0"/>
        <v>44022587.03000008</v>
      </c>
    </row>
    <row r="18" spans="1:12" ht="21">
      <c r="A18" s="13"/>
      <c r="B18" s="14"/>
      <c r="C18" s="13"/>
      <c r="D18" s="15">
        <v>5104010107</v>
      </c>
      <c r="E18" s="12" t="s">
        <v>27</v>
      </c>
      <c r="F18" s="94"/>
      <c r="G18" s="95">
        <v>1231722.88</v>
      </c>
      <c r="H18" s="96">
        <v>4340588.48</v>
      </c>
      <c r="I18" s="97"/>
      <c r="J18" s="97"/>
      <c r="K18" s="97"/>
      <c r="L18" s="98">
        <f t="shared" si="0"/>
        <v>5572311.36</v>
      </c>
    </row>
    <row r="19" spans="1:12" ht="21">
      <c r="A19" s="13"/>
      <c r="B19" s="14"/>
      <c r="C19" s="13"/>
      <c r="D19" s="15">
        <v>5104010110</v>
      </c>
      <c r="E19" s="12" t="s">
        <v>28</v>
      </c>
      <c r="F19" s="94"/>
      <c r="G19" s="95">
        <v>2621510.19</v>
      </c>
      <c r="H19" s="96">
        <v>208445.15</v>
      </c>
      <c r="I19" s="97"/>
      <c r="J19" s="97"/>
      <c r="K19" s="97"/>
      <c r="L19" s="98">
        <f t="shared" si="0"/>
        <v>2829955.34</v>
      </c>
    </row>
    <row r="20" spans="1:12" ht="21">
      <c r="A20" s="13"/>
      <c r="B20" s="14"/>
      <c r="C20" s="13"/>
      <c r="D20" s="15">
        <v>5104010112</v>
      </c>
      <c r="E20" s="12" t="s">
        <v>29</v>
      </c>
      <c r="F20" s="94"/>
      <c r="G20" s="95">
        <v>4588946.53</v>
      </c>
      <c r="H20" s="96">
        <v>18698.35</v>
      </c>
      <c r="I20" s="97">
        <v>5056983.48</v>
      </c>
      <c r="J20" s="97"/>
      <c r="K20" s="97"/>
      <c r="L20" s="98">
        <f t="shared" si="0"/>
        <v>9664628.36</v>
      </c>
    </row>
    <row r="21" spans="1:12" ht="21">
      <c r="A21" s="13"/>
      <c r="B21" s="14"/>
      <c r="C21" s="13"/>
      <c r="D21" s="15">
        <v>5104020101</v>
      </c>
      <c r="E21" s="12" t="s">
        <v>30</v>
      </c>
      <c r="F21" s="94"/>
      <c r="G21" s="95">
        <v>6666905.870000001</v>
      </c>
      <c r="H21" s="96"/>
      <c r="I21" s="97"/>
      <c r="J21" s="97"/>
      <c r="K21" s="97"/>
      <c r="L21" s="98">
        <f t="shared" si="0"/>
        <v>6666905.870000001</v>
      </c>
    </row>
    <row r="22" spans="1:12" ht="21">
      <c r="A22" s="13"/>
      <c r="B22" s="14"/>
      <c r="C22" s="13"/>
      <c r="D22" s="15">
        <v>5104020103</v>
      </c>
      <c r="E22" s="12" t="s">
        <v>31</v>
      </c>
      <c r="F22" s="94"/>
      <c r="G22" s="95">
        <v>470649.79</v>
      </c>
      <c r="H22" s="96"/>
      <c r="I22" s="97"/>
      <c r="J22" s="97"/>
      <c r="K22" s="97"/>
      <c r="L22" s="98">
        <f t="shared" si="0"/>
        <v>470649.79</v>
      </c>
    </row>
    <row r="23" spans="1:12" ht="21">
      <c r="A23" s="13"/>
      <c r="B23" s="14"/>
      <c r="C23" s="13"/>
      <c r="D23" s="15">
        <v>5104020105</v>
      </c>
      <c r="E23" s="12" t="s">
        <v>32</v>
      </c>
      <c r="F23" s="94"/>
      <c r="G23" s="95">
        <v>339811.15</v>
      </c>
      <c r="H23" s="96">
        <v>43127.1</v>
      </c>
      <c r="I23" s="97"/>
      <c r="J23" s="97"/>
      <c r="K23" s="97"/>
      <c r="L23" s="98">
        <f t="shared" si="0"/>
        <v>382938.25</v>
      </c>
    </row>
    <row r="24" spans="1:12" ht="21">
      <c r="A24" s="13"/>
      <c r="B24" s="14"/>
      <c r="C24" s="13"/>
      <c r="D24" s="15">
        <v>5104020107</v>
      </c>
      <c r="E24" s="12" t="s">
        <v>33</v>
      </c>
      <c r="F24" s="94"/>
      <c r="G24" s="95">
        <v>83034</v>
      </c>
      <c r="H24" s="96"/>
      <c r="I24" s="97"/>
      <c r="J24" s="97"/>
      <c r="K24" s="97"/>
      <c r="L24" s="98">
        <f t="shared" si="0"/>
        <v>83034</v>
      </c>
    </row>
    <row r="25" spans="1:12" ht="21">
      <c r="A25" s="13"/>
      <c r="B25" s="14"/>
      <c r="C25" s="13"/>
      <c r="D25" s="15">
        <v>5104030206</v>
      </c>
      <c r="E25" s="12" t="s">
        <v>34</v>
      </c>
      <c r="F25" s="94"/>
      <c r="G25" s="95">
        <v>1296245.15</v>
      </c>
      <c r="H25" s="96">
        <v>257359.61</v>
      </c>
      <c r="I25" s="97"/>
      <c r="J25" s="97"/>
      <c r="K25" s="97"/>
      <c r="L25" s="98">
        <f t="shared" si="0"/>
        <v>1553604.7599999998</v>
      </c>
    </row>
    <row r="26" spans="1:12" ht="21">
      <c r="A26" s="13"/>
      <c r="B26" s="14"/>
      <c r="C26" s="13"/>
      <c r="D26" s="15">
        <v>5104030207</v>
      </c>
      <c r="E26" s="12" t="s">
        <v>35</v>
      </c>
      <c r="F26" s="94"/>
      <c r="G26" s="95">
        <v>1260</v>
      </c>
      <c r="H26" s="96"/>
      <c r="I26" s="97"/>
      <c r="J26" s="97"/>
      <c r="K26" s="97"/>
      <c r="L26" s="98">
        <f t="shared" si="0"/>
        <v>1260</v>
      </c>
    </row>
    <row r="27" spans="1:12" ht="21">
      <c r="A27" s="13"/>
      <c r="B27" s="14"/>
      <c r="C27" s="13"/>
      <c r="D27" s="15">
        <v>5104030208</v>
      </c>
      <c r="E27" s="12" t="s">
        <v>36</v>
      </c>
      <c r="F27" s="94"/>
      <c r="G27" s="95">
        <v>15900</v>
      </c>
      <c r="H27" s="96"/>
      <c r="I27" s="97"/>
      <c r="J27" s="97"/>
      <c r="K27" s="97"/>
      <c r="L27" s="98">
        <f t="shared" si="0"/>
        <v>15900</v>
      </c>
    </row>
    <row r="28" spans="1:12" ht="21">
      <c r="A28" s="13"/>
      <c r="B28" s="14"/>
      <c r="C28" s="13"/>
      <c r="D28" s="15">
        <v>5104030218</v>
      </c>
      <c r="E28" s="12" t="s">
        <v>37</v>
      </c>
      <c r="F28" s="94">
        <v>34363509.33</v>
      </c>
      <c r="G28" s="95"/>
      <c r="H28" s="96"/>
      <c r="I28" s="97"/>
      <c r="J28" s="97"/>
      <c r="K28" s="97"/>
      <c r="L28" s="98">
        <f t="shared" si="0"/>
        <v>34363509.33</v>
      </c>
    </row>
    <row r="29" spans="1:12" ht="21">
      <c r="A29" s="13"/>
      <c r="B29" s="14"/>
      <c r="C29" s="13"/>
      <c r="D29" s="15">
        <v>5104030299</v>
      </c>
      <c r="E29" s="12" t="s">
        <v>38</v>
      </c>
      <c r="F29" s="94"/>
      <c r="G29" s="95">
        <v>424037.4</v>
      </c>
      <c r="H29" s="96"/>
      <c r="I29" s="97"/>
      <c r="J29" s="97"/>
      <c r="K29" s="97"/>
      <c r="L29" s="98">
        <f t="shared" si="0"/>
        <v>424037.4</v>
      </c>
    </row>
    <row r="30" spans="1:12" ht="21">
      <c r="A30" s="13"/>
      <c r="B30" s="14"/>
      <c r="C30" s="13"/>
      <c r="D30" s="15">
        <v>5105010103</v>
      </c>
      <c r="E30" s="12" t="s">
        <v>39</v>
      </c>
      <c r="F30" s="94">
        <v>1925193.21</v>
      </c>
      <c r="G30" s="95"/>
      <c r="H30" s="96"/>
      <c r="I30" s="97"/>
      <c r="J30" s="97"/>
      <c r="K30" s="97"/>
      <c r="L30" s="98">
        <f t="shared" si="0"/>
        <v>1925193.21</v>
      </c>
    </row>
    <row r="31" spans="1:12" ht="21">
      <c r="A31" s="13"/>
      <c r="B31" s="14"/>
      <c r="C31" s="13"/>
      <c r="D31" s="15">
        <v>5105010105</v>
      </c>
      <c r="E31" s="12" t="s">
        <v>40</v>
      </c>
      <c r="F31" s="94">
        <v>712802.93</v>
      </c>
      <c r="G31" s="95"/>
      <c r="H31" s="96"/>
      <c r="I31" s="97"/>
      <c r="J31" s="97"/>
      <c r="K31" s="97"/>
      <c r="L31" s="98">
        <f t="shared" si="0"/>
        <v>712802.93</v>
      </c>
    </row>
    <row r="32" spans="1:12" ht="21">
      <c r="A32" s="13"/>
      <c r="B32" s="14"/>
      <c r="C32" s="13"/>
      <c r="D32" s="15">
        <v>5105010107</v>
      </c>
      <c r="E32" s="12" t="s">
        <v>41</v>
      </c>
      <c r="F32" s="94">
        <v>697192.46</v>
      </c>
      <c r="G32" s="95"/>
      <c r="H32" s="96"/>
      <c r="I32" s="97"/>
      <c r="J32" s="97"/>
      <c r="K32" s="97"/>
      <c r="L32" s="98">
        <f t="shared" si="0"/>
        <v>697192.46</v>
      </c>
    </row>
    <row r="33" spans="1:12" ht="21">
      <c r="A33" s="13"/>
      <c r="B33" s="14"/>
      <c r="C33" s="13"/>
      <c r="D33" s="15">
        <v>5105010109</v>
      </c>
      <c r="E33" s="12" t="s">
        <v>42</v>
      </c>
      <c r="F33" s="94">
        <v>887977.41</v>
      </c>
      <c r="G33" s="95"/>
      <c r="H33" s="96"/>
      <c r="I33" s="97"/>
      <c r="J33" s="97"/>
      <c r="K33" s="97"/>
      <c r="L33" s="98">
        <f t="shared" si="0"/>
        <v>887977.41</v>
      </c>
    </row>
    <row r="34" spans="1:12" ht="21">
      <c r="A34" s="13"/>
      <c r="B34" s="14"/>
      <c r="C34" s="13"/>
      <c r="D34" s="15">
        <v>5105010111</v>
      </c>
      <c r="E34" s="12" t="s">
        <v>43</v>
      </c>
      <c r="F34" s="94">
        <v>498579.08</v>
      </c>
      <c r="G34" s="95"/>
      <c r="H34" s="96"/>
      <c r="I34" s="97"/>
      <c r="J34" s="97"/>
      <c r="K34" s="97"/>
      <c r="L34" s="98">
        <f t="shared" si="0"/>
        <v>498579.08</v>
      </c>
    </row>
    <row r="35" spans="1:12" ht="21">
      <c r="A35" s="13"/>
      <c r="B35" s="14"/>
      <c r="C35" s="13"/>
      <c r="D35" s="15">
        <v>5105010113</v>
      </c>
      <c r="E35" s="12" t="s">
        <v>44</v>
      </c>
      <c r="F35" s="94">
        <v>119161.81</v>
      </c>
      <c r="G35" s="95"/>
      <c r="H35" s="96"/>
      <c r="I35" s="97"/>
      <c r="J35" s="97"/>
      <c r="K35" s="97"/>
      <c r="L35" s="98">
        <f aca="true" t="shared" si="1" ref="L35:L55">SUM(F35:K35)</f>
        <v>119161.81</v>
      </c>
    </row>
    <row r="36" spans="1:12" ht="21">
      <c r="A36" s="13"/>
      <c r="B36" s="14"/>
      <c r="C36" s="13"/>
      <c r="D36" s="15">
        <v>5105010115</v>
      </c>
      <c r="E36" s="12" t="s">
        <v>45</v>
      </c>
      <c r="F36" s="94">
        <v>14659</v>
      </c>
      <c r="G36" s="95"/>
      <c r="H36" s="96"/>
      <c r="I36" s="97"/>
      <c r="J36" s="97"/>
      <c r="K36" s="97"/>
      <c r="L36" s="98">
        <f t="shared" si="1"/>
        <v>14659</v>
      </c>
    </row>
    <row r="37" spans="1:12" ht="21">
      <c r="A37" s="13"/>
      <c r="B37" s="14"/>
      <c r="C37" s="13"/>
      <c r="D37" s="15">
        <v>5105010119</v>
      </c>
      <c r="E37" s="12" t="s">
        <v>46</v>
      </c>
      <c r="F37" s="94">
        <v>263715.45</v>
      </c>
      <c r="G37" s="95"/>
      <c r="H37" s="96"/>
      <c r="I37" s="97"/>
      <c r="J37" s="97"/>
      <c r="K37" s="97"/>
      <c r="L37" s="98">
        <f t="shared" si="1"/>
        <v>263715.45</v>
      </c>
    </row>
    <row r="38" spans="1:12" ht="21">
      <c r="A38" s="13"/>
      <c r="B38" s="14"/>
      <c r="C38" s="13"/>
      <c r="D38" s="15">
        <v>5105010123</v>
      </c>
      <c r="E38" s="12" t="s">
        <v>47</v>
      </c>
      <c r="F38" s="94">
        <v>1070</v>
      </c>
      <c r="G38" s="95"/>
      <c r="H38" s="96"/>
      <c r="I38" s="97"/>
      <c r="J38" s="97"/>
      <c r="K38" s="97"/>
      <c r="L38" s="98">
        <f t="shared" si="1"/>
        <v>1070</v>
      </c>
    </row>
    <row r="39" spans="1:12" ht="21">
      <c r="A39" s="13"/>
      <c r="B39" s="14"/>
      <c r="C39" s="13"/>
      <c r="D39" s="15">
        <v>5105010125</v>
      </c>
      <c r="E39" s="12" t="s">
        <v>48</v>
      </c>
      <c r="F39" s="94">
        <v>18503595.17999997</v>
      </c>
      <c r="G39" s="95"/>
      <c r="H39" s="96"/>
      <c r="I39" s="97"/>
      <c r="J39" s="97"/>
      <c r="K39" s="97"/>
      <c r="L39" s="98">
        <f t="shared" si="1"/>
        <v>18503595.17999997</v>
      </c>
    </row>
    <row r="40" spans="1:12" ht="21">
      <c r="A40" s="13"/>
      <c r="B40" s="14"/>
      <c r="C40" s="13"/>
      <c r="D40" s="15">
        <v>5105010127</v>
      </c>
      <c r="E40" s="12" t="s">
        <v>49</v>
      </c>
      <c r="F40" s="94">
        <v>918579.35</v>
      </c>
      <c r="G40" s="95"/>
      <c r="H40" s="96"/>
      <c r="I40" s="97"/>
      <c r="J40" s="97"/>
      <c r="K40" s="97"/>
      <c r="L40" s="98">
        <f t="shared" si="1"/>
        <v>918579.35</v>
      </c>
    </row>
    <row r="41" spans="1:12" ht="21">
      <c r="A41" s="13"/>
      <c r="B41" s="14"/>
      <c r="C41" s="13"/>
      <c r="D41" s="15">
        <v>5105010131</v>
      </c>
      <c r="E41" s="12" t="s">
        <v>50</v>
      </c>
      <c r="F41" s="94">
        <v>25818.78</v>
      </c>
      <c r="G41" s="95"/>
      <c r="H41" s="96"/>
      <c r="I41" s="97"/>
      <c r="J41" s="97"/>
      <c r="K41" s="97"/>
      <c r="L41" s="98">
        <f t="shared" si="1"/>
        <v>25818.78</v>
      </c>
    </row>
    <row r="42" spans="1:12" ht="21">
      <c r="A42" s="13"/>
      <c r="B42" s="14"/>
      <c r="C42" s="13"/>
      <c r="D42" s="16">
        <v>5212010199</v>
      </c>
      <c r="E42" s="12" t="s">
        <v>51</v>
      </c>
      <c r="F42" s="94"/>
      <c r="G42" s="95">
        <v>5000</v>
      </c>
      <c r="H42" s="96"/>
      <c r="I42" s="97"/>
      <c r="J42" s="97"/>
      <c r="K42" s="97"/>
      <c r="L42" s="98">
        <f t="shared" si="1"/>
        <v>5000</v>
      </c>
    </row>
    <row r="43" spans="1:12" s="19" customFormat="1" ht="21">
      <c r="A43" s="17"/>
      <c r="B43" s="18"/>
      <c r="C43" s="64" t="s">
        <v>52</v>
      </c>
      <c r="D43" s="64"/>
      <c r="E43" s="64"/>
      <c r="F43" s="99">
        <f aca="true" t="shared" si="2" ref="F43:K43">SUM(F3:F42)</f>
        <v>61057565.20999997</v>
      </c>
      <c r="G43" s="99">
        <f t="shared" si="2"/>
        <v>81856006.50000003</v>
      </c>
      <c r="H43" s="100">
        <f t="shared" si="2"/>
        <v>39359925.74000009</v>
      </c>
      <c r="I43" s="100">
        <f t="shared" si="2"/>
        <v>5067483.48</v>
      </c>
      <c r="J43" s="100">
        <f t="shared" si="2"/>
        <v>300668.5</v>
      </c>
      <c r="K43" s="100">
        <f t="shared" si="2"/>
        <v>2160</v>
      </c>
      <c r="L43" s="100">
        <f t="shared" si="1"/>
        <v>187643809.4300001</v>
      </c>
    </row>
    <row r="44" spans="1:12" ht="21">
      <c r="A44" s="20"/>
      <c r="B44" s="21"/>
      <c r="C44" s="22" t="s">
        <v>53</v>
      </c>
      <c r="D44" s="22">
        <v>5101010101</v>
      </c>
      <c r="E44" s="12" t="s">
        <v>54</v>
      </c>
      <c r="F44" s="101">
        <v>17176823.24</v>
      </c>
      <c r="G44" s="102"/>
      <c r="H44" s="103"/>
      <c r="I44" s="104"/>
      <c r="J44" s="104"/>
      <c r="K44" s="104"/>
      <c r="L44" s="105">
        <f t="shared" si="1"/>
        <v>17176823.24</v>
      </c>
    </row>
    <row r="45" spans="1:12" ht="21">
      <c r="A45" s="20"/>
      <c r="B45" s="21"/>
      <c r="C45" s="23"/>
      <c r="D45" s="22">
        <v>5101010109</v>
      </c>
      <c r="E45" s="12" t="s">
        <v>55</v>
      </c>
      <c r="F45" s="106">
        <v>85110.97</v>
      </c>
      <c r="G45" s="107"/>
      <c r="H45" s="108"/>
      <c r="I45" s="109"/>
      <c r="J45" s="109"/>
      <c r="K45" s="109"/>
      <c r="L45" s="110">
        <f t="shared" si="1"/>
        <v>85110.97</v>
      </c>
    </row>
    <row r="46" spans="1:12" ht="21">
      <c r="A46" s="20"/>
      <c r="B46" s="21"/>
      <c r="C46" s="23"/>
      <c r="D46" s="22">
        <v>5101010113</v>
      </c>
      <c r="E46" s="12" t="s">
        <v>56</v>
      </c>
      <c r="F46" s="106">
        <v>913273.68</v>
      </c>
      <c r="G46" s="107"/>
      <c r="H46" s="108"/>
      <c r="I46" s="109"/>
      <c r="J46" s="109"/>
      <c r="K46" s="109"/>
      <c r="L46" s="110">
        <f t="shared" si="1"/>
        <v>913273.68</v>
      </c>
    </row>
    <row r="47" spans="1:12" ht="21">
      <c r="A47" s="20"/>
      <c r="B47" s="21"/>
      <c r="C47" s="23"/>
      <c r="D47" s="22">
        <v>5101010118</v>
      </c>
      <c r="E47" s="12" t="s">
        <v>57</v>
      </c>
      <c r="F47" s="106">
        <v>289904.87</v>
      </c>
      <c r="G47" s="107"/>
      <c r="H47" s="108"/>
      <c r="I47" s="109"/>
      <c r="J47" s="109"/>
      <c r="K47" s="109"/>
      <c r="L47" s="110">
        <f t="shared" si="1"/>
        <v>289904.87</v>
      </c>
    </row>
    <row r="48" spans="1:12" ht="21">
      <c r="A48" s="20"/>
      <c r="B48" s="21"/>
      <c r="C48" s="23"/>
      <c r="D48" s="22">
        <v>5101020103</v>
      </c>
      <c r="E48" s="12" t="s">
        <v>58</v>
      </c>
      <c r="F48" s="106">
        <v>268348.78</v>
      </c>
      <c r="G48" s="107"/>
      <c r="H48" s="108"/>
      <c r="I48" s="109"/>
      <c r="J48" s="109"/>
      <c r="K48" s="109"/>
      <c r="L48" s="110">
        <f t="shared" si="1"/>
        <v>268348.78</v>
      </c>
    </row>
    <row r="49" spans="1:12" ht="21">
      <c r="A49" s="20"/>
      <c r="B49" s="21"/>
      <c r="C49" s="23"/>
      <c r="D49" s="22">
        <v>5101020104</v>
      </c>
      <c r="E49" s="12" t="s">
        <v>59</v>
      </c>
      <c r="F49" s="106">
        <v>402522.7</v>
      </c>
      <c r="G49" s="107"/>
      <c r="H49" s="108"/>
      <c r="I49" s="109"/>
      <c r="J49" s="109"/>
      <c r="K49" s="109"/>
      <c r="L49" s="110">
        <f t="shared" si="1"/>
        <v>402522.7</v>
      </c>
    </row>
    <row r="50" spans="1:12" ht="21">
      <c r="A50" s="20"/>
      <c r="B50" s="21"/>
      <c r="C50" s="23"/>
      <c r="D50" s="22">
        <v>5101020105</v>
      </c>
      <c r="E50" s="12" t="s">
        <v>60</v>
      </c>
      <c r="F50" s="106">
        <v>21053.02</v>
      </c>
      <c r="G50" s="107"/>
      <c r="H50" s="108"/>
      <c r="I50" s="109"/>
      <c r="J50" s="109"/>
      <c r="K50" s="109"/>
      <c r="L50" s="110">
        <f t="shared" si="1"/>
        <v>21053.02</v>
      </c>
    </row>
    <row r="51" spans="1:12" ht="21">
      <c r="A51" s="20"/>
      <c r="B51" s="21"/>
      <c r="C51" s="23"/>
      <c r="D51" s="22">
        <v>5101020113</v>
      </c>
      <c r="E51" s="12" t="s">
        <v>61</v>
      </c>
      <c r="F51" s="106">
        <v>51965.49</v>
      </c>
      <c r="G51" s="107"/>
      <c r="H51" s="108"/>
      <c r="I51" s="109"/>
      <c r="J51" s="109"/>
      <c r="K51" s="109"/>
      <c r="L51" s="110">
        <f t="shared" si="1"/>
        <v>51965.49</v>
      </c>
    </row>
    <row r="52" spans="1:12" ht="21">
      <c r="A52" s="20"/>
      <c r="B52" s="21"/>
      <c r="C52" s="23"/>
      <c r="D52" s="22">
        <v>5101030205</v>
      </c>
      <c r="E52" s="12" t="s">
        <v>20</v>
      </c>
      <c r="F52" s="106">
        <v>899776.11</v>
      </c>
      <c r="G52" s="107"/>
      <c r="H52" s="108"/>
      <c r="I52" s="109"/>
      <c r="J52" s="109"/>
      <c r="K52" s="109"/>
      <c r="L52" s="110">
        <f t="shared" si="1"/>
        <v>899776.11</v>
      </c>
    </row>
    <row r="53" spans="1:12" ht="21">
      <c r="A53" s="20"/>
      <c r="B53" s="21"/>
      <c r="C53" s="23"/>
      <c r="D53" s="22">
        <v>5101030206</v>
      </c>
      <c r="E53" s="12" t="s">
        <v>62</v>
      </c>
      <c r="F53" s="106">
        <v>410551.88</v>
      </c>
      <c r="G53" s="107"/>
      <c r="H53" s="108"/>
      <c r="I53" s="109"/>
      <c r="J53" s="109"/>
      <c r="K53" s="109"/>
      <c r="L53" s="110">
        <f t="shared" si="1"/>
        <v>410551.88</v>
      </c>
    </row>
    <row r="54" spans="1:12" ht="21">
      <c r="A54" s="20"/>
      <c r="B54" s="21"/>
      <c r="C54" s="23"/>
      <c r="D54" s="22">
        <v>5101030207</v>
      </c>
      <c r="E54" s="12" t="s">
        <v>63</v>
      </c>
      <c r="F54" s="106">
        <v>29132.36</v>
      </c>
      <c r="G54" s="107"/>
      <c r="H54" s="108"/>
      <c r="I54" s="109"/>
      <c r="J54" s="109"/>
      <c r="K54" s="109"/>
      <c r="L54" s="110">
        <f t="shared" si="1"/>
        <v>29132.36</v>
      </c>
    </row>
    <row r="55" spans="1:12" ht="21">
      <c r="A55" s="24"/>
      <c r="B55" s="25"/>
      <c r="C55" s="23"/>
      <c r="D55" s="22">
        <v>5101030208</v>
      </c>
      <c r="E55" s="12" t="s">
        <v>64</v>
      </c>
      <c r="F55" s="111">
        <v>3148.13</v>
      </c>
      <c r="G55" s="112"/>
      <c r="H55" s="113"/>
      <c r="I55" s="114"/>
      <c r="J55" s="114"/>
      <c r="K55" s="114"/>
      <c r="L55" s="115">
        <f t="shared" si="1"/>
        <v>3148.13</v>
      </c>
    </row>
    <row r="56" spans="1:12" s="19" customFormat="1" ht="21">
      <c r="A56" s="26"/>
      <c r="B56" s="27"/>
      <c r="C56" s="65" t="s">
        <v>65</v>
      </c>
      <c r="D56" s="66"/>
      <c r="E56" s="66"/>
      <c r="F56" s="116">
        <f aca="true" t="shared" si="3" ref="F56:L56">SUM(F44:F55)</f>
        <v>20551611.229999993</v>
      </c>
      <c r="G56" s="116">
        <f t="shared" si="3"/>
        <v>0</v>
      </c>
      <c r="H56" s="117">
        <f t="shared" si="3"/>
        <v>0</v>
      </c>
      <c r="I56" s="117">
        <f t="shared" si="3"/>
        <v>0</v>
      </c>
      <c r="J56" s="117">
        <f t="shared" si="3"/>
        <v>0</v>
      </c>
      <c r="K56" s="117">
        <f t="shared" si="3"/>
        <v>0</v>
      </c>
      <c r="L56" s="117">
        <f t="shared" si="3"/>
        <v>20551611.229999993</v>
      </c>
    </row>
    <row r="57" spans="1:12" s="19" customFormat="1" ht="21.75" thickBot="1">
      <c r="A57" s="28"/>
      <c r="B57" s="29"/>
      <c r="C57" s="67" t="s">
        <v>66</v>
      </c>
      <c r="D57" s="68"/>
      <c r="E57" s="68"/>
      <c r="F57" s="118">
        <f aca="true" t="shared" si="4" ref="F57:L57">+F43+F56</f>
        <v>81609176.43999997</v>
      </c>
      <c r="G57" s="118">
        <f t="shared" si="4"/>
        <v>81856006.50000003</v>
      </c>
      <c r="H57" s="119">
        <f t="shared" si="4"/>
        <v>39359925.74000009</v>
      </c>
      <c r="I57" s="119">
        <f t="shared" si="4"/>
        <v>5067483.48</v>
      </c>
      <c r="J57" s="119">
        <f t="shared" si="4"/>
        <v>300668.5</v>
      </c>
      <c r="K57" s="119">
        <f t="shared" si="4"/>
        <v>2160</v>
      </c>
      <c r="L57" s="119">
        <f t="shared" si="4"/>
        <v>208195420.6600001</v>
      </c>
    </row>
    <row r="58" ht="21.75" thickTop="1"/>
  </sheetData>
  <sheetProtection/>
  <mergeCells count="7">
    <mergeCell ref="G1:K1"/>
    <mergeCell ref="C43:E43"/>
    <mergeCell ref="C56:E56"/>
    <mergeCell ref="C57:E57"/>
    <mergeCell ref="A1:A2"/>
    <mergeCell ref="B1:B2"/>
    <mergeCell ref="C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2" sqref="A2:A6"/>
    </sheetView>
  </sheetViews>
  <sheetFormatPr defaultColWidth="9.00390625" defaultRowHeight="14.25"/>
  <cols>
    <col min="1" max="1" width="9.875" style="0" bestFit="1" customWidth="1"/>
    <col min="2" max="2" width="26.75390625" style="0" bestFit="1" customWidth="1"/>
    <col min="3" max="3" width="27.375" style="0" bestFit="1" customWidth="1"/>
    <col min="4" max="4" width="19.25390625" style="0" bestFit="1" customWidth="1"/>
    <col min="5" max="5" width="14.75390625" style="0" bestFit="1" customWidth="1"/>
  </cols>
  <sheetData>
    <row r="1" spans="1:5" ht="21">
      <c r="A1" s="32" t="s">
        <v>0</v>
      </c>
      <c r="B1" s="32" t="s">
        <v>1</v>
      </c>
      <c r="C1" s="32" t="s">
        <v>67</v>
      </c>
      <c r="D1" s="32" t="s">
        <v>68</v>
      </c>
      <c r="E1" s="33" t="s">
        <v>69</v>
      </c>
    </row>
    <row r="2" spans="1:5" ht="21">
      <c r="A2" s="78">
        <v>700600272</v>
      </c>
      <c r="B2" s="81" t="s">
        <v>12</v>
      </c>
      <c r="C2" s="84" t="s">
        <v>4</v>
      </c>
      <c r="D2" s="34" t="s">
        <v>8</v>
      </c>
      <c r="E2" s="35"/>
    </row>
    <row r="3" spans="1:5" ht="21">
      <c r="A3" s="79"/>
      <c r="B3" s="82"/>
      <c r="C3" s="85"/>
      <c r="D3" s="34" t="s">
        <v>9</v>
      </c>
      <c r="E3" s="35"/>
    </row>
    <row r="4" spans="1:5" ht="21">
      <c r="A4" s="79"/>
      <c r="B4" s="82"/>
      <c r="C4" s="85"/>
      <c r="D4" s="34" t="s">
        <v>10</v>
      </c>
      <c r="E4" s="35"/>
    </row>
    <row r="5" spans="1:5" ht="21">
      <c r="A5" s="79"/>
      <c r="B5" s="82"/>
      <c r="C5" s="86"/>
      <c r="D5" s="34" t="s">
        <v>11</v>
      </c>
      <c r="E5" s="35"/>
    </row>
    <row r="6" spans="1:5" ht="21">
      <c r="A6" s="80"/>
      <c r="B6" s="83"/>
      <c r="C6" s="36" t="s">
        <v>69</v>
      </c>
      <c r="D6" s="36"/>
      <c r="E6" s="37">
        <f>SUM(E2:E5)</f>
        <v>0</v>
      </c>
    </row>
    <row r="7" spans="1:5" ht="21">
      <c r="A7" s="87" t="s">
        <v>70</v>
      </c>
      <c r="B7" s="87"/>
      <c r="C7" s="87"/>
      <c r="D7" s="87"/>
      <c r="E7" s="38">
        <v>208195420.6600001</v>
      </c>
    </row>
  </sheetData>
  <sheetProtection/>
  <mergeCells count="4">
    <mergeCell ref="A2:A6"/>
    <mergeCell ref="B2:B6"/>
    <mergeCell ref="C2:C5"/>
    <mergeCell ref="A7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="75" zoomScaleNormal="75" workbookViewId="0" topLeftCell="A1">
      <selection activeCell="A3" sqref="A3"/>
    </sheetView>
  </sheetViews>
  <sheetFormatPr defaultColWidth="9.00390625" defaultRowHeight="14.25"/>
  <cols>
    <col min="1" max="1" width="14.75390625" style="30" bestFit="1" customWidth="1"/>
    <col min="2" max="2" width="24.00390625" style="3" bestFit="1" customWidth="1"/>
    <col min="3" max="3" width="10.25390625" style="30" customWidth="1"/>
    <col min="4" max="4" width="10.875" style="3" bestFit="1" customWidth="1"/>
    <col min="5" max="5" width="37.00390625" style="3" bestFit="1" customWidth="1"/>
    <col min="6" max="6" width="14.75390625" style="3" bestFit="1" customWidth="1"/>
    <col min="7" max="7" width="42.50390625" style="3" bestFit="1" customWidth="1"/>
    <col min="8" max="8" width="27.375" style="3" bestFit="1" customWidth="1"/>
    <col min="9" max="9" width="14.125" style="3" bestFit="1" customWidth="1"/>
    <col min="10" max="16384" width="9.00390625" style="3" customWidth="1"/>
  </cols>
  <sheetData>
    <row r="1" spans="1:9" s="30" customFormat="1" ht="21">
      <c r="A1" s="69" t="s">
        <v>0</v>
      </c>
      <c r="B1" s="69" t="s">
        <v>1</v>
      </c>
      <c r="C1" s="71" t="s">
        <v>2</v>
      </c>
      <c r="D1" s="71"/>
      <c r="E1" s="72"/>
      <c r="F1" s="1" t="s">
        <v>3</v>
      </c>
      <c r="G1" s="39" t="s">
        <v>71</v>
      </c>
      <c r="H1" s="40" t="s">
        <v>4</v>
      </c>
      <c r="I1" s="41" t="s">
        <v>5</v>
      </c>
    </row>
    <row r="2" spans="1:9" s="30" customFormat="1" ht="21">
      <c r="A2" s="70"/>
      <c r="B2" s="70"/>
      <c r="C2" s="73"/>
      <c r="D2" s="73"/>
      <c r="E2" s="74"/>
      <c r="F2" s="4" t="s">
        <v>6</v>
      </c>
      <c r="G2" s="42" t="s">
        <v>72</v>
      </c>
      <c r="H2" s="43" t="s">
        <v>73</v>
      </c>
      <c r="I2" s="44"/>
    </row>
    <row r="3" spans="1:9" ht="21">
      <c r="A3" s="45">
        <v>700600013</v>
      </c>
      <c r="B3" s="46" t="s">
        <v>74</v>
      </c>
      <c r="C3" s="10" t="s">
        <v>13</v>
      </c>
      <c r="D3" s="11">
        <v>5101010108</v>
      </c>
      <c r="E3" s="12" t="s">
        <v>14</v>
      </c>
      <c r="F3" s="89"/>
      <c r="G3" s="120">
        <v>65160</v>
      </c>
      <c r="H3" s="92">
        <v>334740</v>
      </c>
      <c r="I3" s="93">
        <f aca="true" t="shared" si="0" ref="I3:I46">SUM(F3:H3)</f>
        <v>399900</v>
      </c>
    </row>
    <row r="4" spans="1:9" ht="21">
      <c r="A4" s="47"/>
      <c r="B4" s="14"/>
      <c r="C4" s="13"/>
      <c r="D4" s="15">
        <v>5101010115</v>
      </c>
      <c r="E4" s="12" t="s">
        <v>15</v>
      </c>
      <c r="F4" s="94"/>
      <c r="G4" s="121"/>
      <c r="H4" s="122">
        <v>3786840</v>
      </c>
      <c r="I4" s="98">
        <f t="shared" si="0"/>
        <v>3786840</v>
      </c>
    </row>
    <row r="5" spans="1:9" ht="21">
      <c r="A5" s="47"/>
      <c r="B5" s="14"/>
      <c r="C5" s="13"/>
      <c r="D5" s="15">
        <v>5101010116</v>
      </c>
      <c r="E5" s="12" t="s">
        <v>16</v>
      </c>
      <c r="F5" s="94"/>
      <c r="G5" s="121"/>
      <c r="H5" s="122">
        <v>399395</v>
      </c>
      <c r="I5" s="98">
        <f t="shared" si="0"/>
        <v>399395</v>
      </c>
    </row>
    <row r="6" spans="1:9" ht="21">
      <c r="A6" s="47"/>
      <c r="B6" s="14"/>
      <c r="C6" s="13"/>
      <c r="D6" s="15">
        <v>5101020106</v>
      </c>
      <c r="E6" s="12" t="s">
        <v>17</v>
      </c>
      <c r="F6" s="94"/>
      <c r="G6" s="121"/>
      <c r="H6" s="122">
        <v>155147</v>
      </c>
      <c r="I6" s="98">
        <f t="shared" si="0"/>
        <v>155147</v>
      </c>
    </row>
    <row r="7" spans="1:9" ht="21">
      <c r="A7" s="47"/>
      <c r="B7" s="14"/>
      <c r="C7" s="13"/>
      <c r="D7" s="15">
        <v>5101030101</v>
      </c>
      <c r="E7" s="12" t="s">
        <v>19</v>
      </c>
      <c r="F7" s="94">
        <v>77311</v>
      </c>
      <c r="G7" s="121"/>
      <c r="H7" s="122"/>
      <c r="I7" s="98">
        <f t="shared" si="0"/>
        <v>77311</v>
      </c>
    </row>
    <row r="8" spans="1:9" ht="21">
      <c r="A8" s="47"/>
      <c r="B8" s="14"/>
      <c r="C8" s="13"/>
      <c r="D8" s="15">
        <v>5101030205</v>
      </c>
      <c r="E8" s="12" t="s">
        <v>20</v>
      </c>
      <c r="F8" s="94">
        <v>35887</v>
      </c>
      <c r="G8" s="121"/>
      <c r="H8" s="122"/>
      <c r="I8" s="98">
        <f t="shared" si="0"/>
        <v>35887</v>
      </c>
    </row>
    <row r="9" spans="1:9" ht="21">
      <c r="A9" s="47"/>
      <c r="B9" s="14"/>
      <c r="C9" s="13"/>
      <c r="D9" s="15">
        <v>5102010199</v>
      </c>
      <c r="E9" s="12" t="s">
        <v>21</v>
      </c>
      <c r="F9" s="94"/>
      <c r="G9" s="121">
        <v>241763</v>
      </c>
      <c r="H9" s="122">
        <v>156576.2</v>
      </c>
      <c r="I9" s="98">
        <f t="shared" si="0"/>
        <v>398339.2</v>
      </c>
    </row>
    <row r="10" spans="1:9" ht="21">
      <c r="A10" s="47"/>
      <c r="B10" s="14"/>
      <c r="C10" s="13"/>
      <c r="D10" s="15">
        <v>5103010102</v>
      </c>
      <c r="E10" s="12" t="s">
        <v>22</v>
      </c>
      <c r="F10" s="94"/>
      <c r="G10" s="121">
        <v>5055</v>
      </c>
      <c r="H10" s="122">
        <v>4650</v>
      </c>
      <c r="I10" s="98">
        <f t="shared" si="0"/>
        <v>9705</v>
      </c>
    </row>
    <row r="11" spans="1:9" ht="21">
      <c r="A11" s="47"/>
      <c r="B11" s="14"/>
      <c r="C11" s="13"/>
      <c r="D11" s="15">
        <v>5103010103</v>
      </c>
      <c r="E11" s="12" t="s">
        <v>23</v>
      </c>
      <c r="F11" s="94"/>
      <c r="G11" s="121">
        <v>1200</v>
      </c>
      <c r="H11" s="122">
        <v>1200</v>
      </c>
      <c r="I11" s="98">
        <f t="shared" si="0"/>
        <v>2400</v>
      </c>
    </row>
    <row r="12" spans="1:9" ht="21">
      <c r="A12" s="47"/>
      <c r="B12" s="14"/>
      <c r="C12" s="13"/>
      <c r="D12" s="15">
        <v>5103010199</v>
      </c>
      <c r="E12" s="12" t="s">
        <v>24</v>
      </c>
      <c r="F12" s="94"/>
      <c r="G12" s="121">
        <v>24425</v>
      </c>
      <c r="H12" s="122">
        <v>17081</v>
      </c>
      <c r="I12" s="98">
        <f t="shared" si="0"/>
        <v>41506</v>
      </c>
    </row>
    <row r="13" spans="1:9" ht="21">
      <c r="A13" s="47"/>
      <c r="B13" s="14"/>
      <c r="C13" s="13"/>
      <c r="D13" s="15">
        <v>5103020102</v>
      </c>
      <c r="E13" s="12" t="s">
        <v>22</v>
      </c>
      <c r="F13" s="94">
        <v>26000</v>
      </c>
      <c r="G13" s="121"/>
      <c r="H13" s="122"/>
      <c r="I13" s="98">
        <f t="shared" si="0"/>
        <v>26000</v>
      </c>
    </row>
    <row r="14" spans="1:9" ht="21">
      <c r="A14" s="47"/>
      <c r="B14" s="14"/>
      <c r="C14" s="13"/>
      <c r="D14" s="15">
        <v>5103020103</v>
      </c>
      <c r="E14" s="12" t="s">
        <v>23</v>
      </c>
      <c r="F14" s="94">
        <v>8020</v>
      </c>
      <c r="G14" s="121"/>
      <c r="H14" s="122"/>
      <c r="I14" s="98">
        <f t="shared" si="0"/>
        <v>8020</v>
      </c>
    </row>
    <row r="15" spans="1:9" ht="21">
      <c r="A15" s="47"/>
      <c r="B15" s="14"/>
      <c r="C15" s="13"/>
      <c r="D15" s="15">
        <v>5103020199</v>
      </c>
      <c r="E15" s="12" t="s">
        <v>25</v>
      </c>
      <c r="F15" s="94">
        <v>22850</v>
      </c>
      <c r="G15" s="121"/>
      <c r="H15" s="122"/>
      <c r="I15" s="98">
        <f t="shared" si="0"/>
        <v>22850</v>
      </c>
    </row>
    <row r="16" spans="1:9" ht="21">
      <c r="A16" s="47"/>
      <c r="B16" s="14"/>
      <c r="C16" s="13"/>
      <c r="D16" s="15">
        <v>5104010104</v>
      </c>
      <c r="E16" s="12" t="s">
        <v>26</v>
      </c>
      <c r="F16" s="94">
        <v>-11684.4</v>
      </c>
      <c r="G16" s="121">
        <v>5781446.47</v>
      </c>
      <c r="H16" s="122">
        <v>3562510.54</v>
      </c>
      <c r="I16" s="98">
        <f t="shared" si="0"/>
        <v>9332272.61</v>
      </c>
    </row>
    <row r="17" spans="1:9" ht="21">
      <c r="A17" s="47"/>
      <c r="B17" s="14"/>
      <c r="C17" s="13"/>
      <c r="D17" s="15">
        <v>5104010107</v>
      </c>
      <c r="E17" s="12" t="s">
        <v>27</v>
      </c>
      <c r="F17" s="94"/>
      <c r="G17" s="121">
        <v>262107.2</v>
      </c>
      <c r="H17" s="122">
        <v>179141.12</v>
      </c>
      <c r="I17" s="98">
        <f t="shared" si="0"/>
        <v>441248.32</v>
      </c>
    </row>
    <row r="18" spans="1:9" ht="21">
      <c r="A18" s="47"/>
      <c r="B18" s="14"/>
      <c r="C18" s="13"/>
      <c r="D18" s="15">
        <v>5104010110</v>
      </c>
      <c r="E18" s="12" t="s">
        <v>28</v>
      </c>
      <c r="F18" s="94"/>
      <c r="G18" s="121">
        <v>60059.8</v>
      </c>
      <c r="H18" s="122">
        <v>44273.6</v>
      </c>
      <c r="I18" s="98">
        <f t="shared" si="0"/>
        <v>104333.4</v>
      </c>
    </row>
    <row r="19" spans="1:9" ht="21">
      <c r="A19" s="47"/>
      <c r="B19" s="14"/>
      <c r="C19" s="13"/>
      <c r="D19" s="15">
        <v>5104010112</v>
      </c>
      <c r="E19" s="12" t="s">
        <v>29</v>
      </c>
      <c r="F19" s="94"/>
      <c r="G19" s="121">
        <v>471335</v>
      </c>
      <c r="H19" s="122">
        <v>1869020</v>
      </c>
      <c r="I19" s="98">
        <f t="shared" si="0"/>
        <v>2340355</v>
      </c>
    </row>
    <row r="20" spans="1:9" ht="21">
      <c r="A20" s="47"/>
      <c r="B20" s="14"/>
      <c r="C20" s="13"/>
      <c r="D20" s="15">
        <v>5104010113</v>
      </c>
      <c r="E20" s="12" t="s">
        <v>75</v>
      </c>
      <c r="F20" s="94"/>
      <c r="G20" s="121"/>
      <c r="H20" s="122">
        <v>646171.06</v>
      </c>
      <c r="I20" s="98">
        <f t="shared" si="0"/>
        <v>646171.06</v>
      </c>
    </row>
    <row r="21" spans="1:9" ht="21">
      <c r="A21" s="47"/>
      <c r="B21" s="14"/>
      <c r="C21" s="13"/>
      <c r="D21" s="15">
        <v>5104020101</v>
      </c>
      <c r="E21" s="12" t="s">
        <v>30</v>
      </c>
      <c r="F21" s="94">
        <v>12641.18</v>
      </c>
      <c r="G21" s="121"/>
      <c r="H21" s="122">
        <v>2387857.62</v>
      </c>
      <c r="I21" s="98">
        <f t="shared" si="0"/>
        <v>2400498.8000000003</v>
      </c>
    </row>
    <row r="22" spans="1:9" ht="21">
      <c r="A22" s="47"/>
      <c r="B22" s="14"/>
      <c r="C22" s="13"/>
      <c r="D22" s="15">
        <v>5104020105</v>
      </c>
      <c r="E22" s="12" t="s">
        <v>32</v>
      </c>
      <c r="F22" s="94"/>
      <c r="G22" s="121"/>
      <c r="H22" s="122">
        <f>17322.56-1004.38</f>
        <v>16318.180000000002</v>
      </c>
      <c r="I22" s="98">
        <f t="shared" si="0"/>
        <v>16318.180000000002</v>
      </c>
    </row>
    <row r="23" spans="1:9" ht="21">
      <c r="A23" s="47"/>
      <c r="B23" s="14"/>
      <c r="C23" s="13"/>
      <c r="D23" s="15">
        <v>5104020106</v>
      </c>
      <c r="E23" s="12" t="s">
        <v>76</v>
      </c>
      <c r="F23" s="94"/>
      <c r="G23" s="121"/>
      <c r="H23" s="122">
        <f>6291.6-524.3</f>
        <v>5767.3</v>
      </c>
      <c r="I23" s="98">
        <f t="shared" si="0"/>
        <v>5767.3</v>
      </c>
    </row>
    <row r="24" spans="1:9" ht="21">
      <c r="A24" s="47"/>
      <c r="B24" s="14"/>
      <c r="C24" s="13"/>
      <c r="D24" s="15">
        <v>5104020107</v>
      </c>
      <c r="E24" s="12" t="s">
        <v>33</v>
      </c>
      <c r="F24" s="94"/>
      <c r="G24" s="121"/>
      <c r="H24" s="122">
        <f>8299-294</f>
        <v>8005</v>
      </c>
      <c r="I24" s="98">
        <f t="shared" si="0"/>
        <v>8005</v>
      </c>
    </row>
    <row r="25" spans="1:9" ht="21">
      <c r="A25" s="47"/>
      <c r="B25" s="14"/>
      <c r="C25" s="13"/>
      <c r="D25" s="15">
        <v>5104030206</v>
      </c>
      <c r="E25" s="12" t="s">
        <v>34</v>
      </c>
      <c r="F25" s="94"/>
      <c r="G25" s="121">
        <v>69300</v>
      </c>
      <c r="H25" s="122">
        <v>8140</v>
      </c>
      <c r="I25" s="98">
        <f t="shared" si="0"/>
        <v>77440</v>
      </c>
    </row>
    <row r="26" spans="1:9" ht="21">
      <c r="A26" s="47"/>
      <c r="B26" s="14"/>
      <c r="C26" s="13"/>
      <c r="D26" s="15">
        <v>5105010101</v>
      </c>
      <c r="E26" s="12" t="s">
        <v>77</v>
      </c>
      <c r="F26" s="94">
        <v>146918.38</v>
      </c>
      <c r="G26" s="121"/>
      <c r="H26" s="122"/>
      <c r="I26" s="98">
        <f t="shared" si="0"/>
        <v>146918.38</v>
      </c>
    </row>
    <row r="27" spans="1:9" ht="21">
      <c r="A27" s="47"/>
      <c r="B27" s="14"/>
      <c r="C27" s="13"/>
      <c r="D27" s="15">
        <v>5105010103</v>
      </c>
      <c r="E27" s="12" t="s">
        <v>39</v>
      </c>
      <c r="F27" s="94">
        <v>1729812.57</v>
      </c>
      <c r="G27" s="121"/>
      <c r="H27" s="122"/>
      <c r="I27" s="98">
        <f t="shared" si="0"/>
        <v>1729812.57</v>
      </c>
    </row>
    <row r="28" spans="1:9" ht="21">
      <c r="A28" s="47"/>
      <c r="B28" s="14"/>
      <c r="C28" s="13"/>
      <c r="D28" s="15">
        <v>5105010105</v>
      </c>
      <c r="E28" s="12" t="s">
        <v>40</v>
      </c>
      <c r="F28" s="94">
        <v>708780.17</v>
      </c>
      <c r="G28" s="121"/>
      <c r="H28" s="122"/>
      <c r="I28" s="98">
        <f t="shared" si="0"/>
        <v>708780.17</v>
      </c>
    </row>
    <row r="29" spans="1:9" ht="21">
      <c r="A29" s="47"/>
      <c r="B29" s="14"/>
      <c r="C29" s="13"/>
      <c r="D29" s="15">
        <v>5105010107</v>
      </c>
      <c r="E29" s="12" t="s">
        <v>41</v>
      </c>
      <c r="F29" s="94">
        <v>102339.22</v>
      </c>
      <c r="G29" s="121"/>
      <c r="H29" s="122"/>
      <c r="I29" s="98">
        <f t="shared" si="0"/>
        <v>102339.22</v>
      </c>
    </row>
    <row r="30" spans="1:9" ht="21">
      <c r="A30" s="47"/>
      <c r="B30" s="14"/>
      <c r="C30" s="13"/>
      <c r="D30" s="15">
        <v>5105010109</v>
      </c>
      <c r="E30" s="12" t="s">
        <v>42</v>
      </c>
      <c r="F30" s="94">
        <v>28684.32</v>
      </c>
      <c r="G30" s="121"/>
      <c r="H30" s="122"/>
      <c r="I30" s="98">
        <f t="shared" si="0"/>
        <v>28684.32</v>
      </c>
    </row>
    <row r="31" spans="1:9" ht="21">
      <c r="A31" s="47"/>
      <c r="B31" s="14"/>
      <c r="C31" s="13"/>
      <c r="D31" s="15">
        <v>5105010113</v>
      </c>
      <c r="E31" s="12" t="s">
        <v>44</v>
      </c>
      <c r="F31" s="94">
        <v>149408.82</v>
      </c>
      <c r="G31" s="121"/>
      <c r="H31" s="122"/>
      <c r="I31" s="98">
        <f t="shared" si="0"/>
        <v>149408.82</v>
      </c>
    </row>
    <row r="32" spans="1:9" ht="21">
      <c r="A32" s="47"/>
      <c r="B32" s="14"/>
      <c r="C32" s="13"/>
      <c r="D32" s="15">
        <v>5105010119</v>
      </c>
      <c r="E32" s="12" t="s">
        <v>46</v>
      </c>
      <c r="F32" s="94">
        <v>79190.28</v>
      </c>
      <c r="G32" s="121"/>
      <c r="H32" s="122"/>
      <c r="I32" s="98">
        <f t="shared" si="0"/>
        <v>79190.28</v>
      </c>
    </row>
    <row r="33" spans="1:9" ht="21">
      <c r="A33" s="47"/>
      <c r="B33" s="14"/>
      <c r="C33" s="13"/>
      <c r="D33" s="16">
        <v>5105010125</v>
      </c>
      <c r="E33" s="12" t="s">
        <v>48</v>
      </c>
      <c r="F33" s="94">
        <v>10369134.499999994</v>
      </c>
      <c r="G33" s="121"/>
      <c r="H33" s="122"/>
      <c r="I33" s="98">
        <f t="shared" si="0"/>
        <v>10369134.499999994</v>
      </c>
    </row>
    <row r="34" spans="1:9" s="19" customFormat="1" ht="21">
      <c r="A34" s="17"/>
      <c r="B34" s="18"/>
      <c r="C34" s="88" t="s">
        <v>52</v>
      </c>
      <c r="D34" s="64"/>
      <c r="E34" s="64"/>
      <c r="F34" s="123">
        <f>SUM(F3:F33)</f>
        <v>13485293.039999994</v>
      </c>
      <c r="G34" s="124">
        <f>SUM(G3:G33)</f>
        <v>6981851.47</v>
      </c>
      <c r="H34" s="124">
        <f>SUM(H3:H33)</f>
        <v>13582833.620000001</v>
      </c>
      <c r="I34" s="124">
        <f t="shared" si="0"/>
        <v>34049978.129999995</v>
      </c>
    </row>
    <row r="35" spans="1:9" ht="21">
      <c r="A35" s="20"/>
      <c r="B35" s="21"/>
      <c r="C35" s="22" t="s">
        <v>53</v>
      </c>
      <c r="D35" s="22">
        <v>5101010101</v>
      </c>
      <c r="E35" s="12" t="s">
        <v>54</v>
      </c>
      <c r="F35" s="125">
        <v>4195362.41</v>
      </c>
      <c r="G35" s="110"/>
      <c r="H35" s="110"/>
      <c r="I35" s="110">
        <f t="shared" si="0"/>
        <v>4195362.41</v>
      </c>
    </row>
    <row r="36" spans="1:9" ht="21">
      <c r="A36" s="20"/>
      <c r="B36" s="21"/>
      <c r="C36" s="48"/>
      <c r="D36" s="22">
        <v>5101010109</v>
      </c>
      <c r="E36" s="12" t="s">
        <v>55</v>
      </c>
      <c r="F36" s="125">
        <v>2274.24</v>
      </c>
      <c r="G36" s="110"/>
      <c r="H36" s="110"/>
      <c r="I36" s="110">
        <f t="shared" si="0"/>
        <v>2274.24</v>
      </c>
    </row>
    <row r="37" spans="1:9" ht="21">
      <c r="A37" s="20"/>
      <c r="B37" s="21"/>
      <c r="C37" s="48"/>
      <c r="D37" s="22">
        <v>5101010113</v>
      </c>
      <c r="E37" s="12" t="s">
        <v>56</v>
      </c>
      <c r="F37" s="125">
        <v>1754196.12</v>
      </c>
      <c r="G37" s="110"/>
      <c r="H37" s="110"/>
      <c r="I37" s="110">
        <f t="shared" si="0"/>
        <v>1754196.12</v>
      </c>
    </row>
    <row r="38" spans="1:9" ht="21">
      <c r="A38" s="20"/>
      <c r="B38" s="21"/>
      <c r="C38" s="48"/>
      <c r="D38" s="22">
        <v>5101010118</v>
      </c>
      <c r="E38" s="12" t="s">
        <v>57</v>
      </c>
      <c r="F38" s="125">
        <v>63157.53</v>
      </c>
      <c r="G38" s="110"/>
      <c r="H38" s="110"/>
      <c r="I38" s="110">
        <f t="shared" si="0"/>
        <v>63157.53</v>
      </c>
    </row>
    <row r="39" spans="1:9" ht="21">
      <c r="A39" s="20"/>
      <c r="B39" s="21"/>
      <c r="C39" s="48"/>
      <c r="D39" s="22">
        <v>5101020103</v>
      </c>
      <c r="E39" s="12" t="s">
        <v>58</v>
      </c>
      <c r="F39" s="125">
        <v>110462.56</v>
      </c>
      <c r="G39" s="110"/>
      <c r="H39" s="110"/>
      <c r="I39" s="110">
        <f t="shared" si="0"/>
        <v>110462.56</v>
      </c>
    </row>
    <row r="40" spans="1:9" ht="21">
      <c r="A40" s="20"/>
      <c r="B40" s="21"/>
      <c r="C40" s="48"/>
      <c r="D40" s="22">
        <v>5101020104</v>
      </c>
      <c r="E40" s="12" t="s">
        <v>59</v>
      </c>
      <c r="F40" s="125">
        <v>87466.32</v>
      </c>
      <c r="G40" s="110"/>
      <c r="H40" s="110"/>
      <c r="I40" s="110">
        <f t="shared" si="0"/>
        <v>87466.32</v>
      </c>
    </row>
    <row r="41" spans="1:9" ht="21">
      <c r="A41" s="20"/>
      <c r="B41" s="21"/>
      <c r="C41" s="48"/>
      <c r="D41" s="22">
        <v>5101020105</v>
      </c>
      <c r="E41" s="12" t="s">
        <v>60</v>
      </c>
      <c r="F41" s="125">
        <v>46965.68</v>
      </c>
      <c r="G41" s="110"/>
      <c r="H41" s="110"/>
      <c r="I41" s="110">
        <f t="shared" si="0"/>
        <v>46965.68</v>
      </c>
    </row>
    <row r="42" spans="1:9" ht="21">
      <c r="A42" s="20"/>
      <c r="B42" s="21"/>
      <c r="C42" s="48"/>
      <c r="D42" s="22">
        <v>5101020113</v>
      </c>
      <c r="E42" s="12" t="s">
        <v>61</v>
      </c>
      <c r="F42" s="125">
        <v>6771.71</v>
      </c>
      <c r="G42" s="110"/>
      <c r="H42" s="110"/>
      <c r="I42" s="110">
        <f t="shared" si="0"/>
        <v>6771.71</v>
      </c>
    </row>
    <row r="43" spans="1:9" ht="21">
      <c r="A43" s="20"/>
      <c r="B43" s="21"/>
      <c r="C43" s="48"/>
      <c r="D43" s="22">
        <v>5101030205</v>
      </c>
      <c r="E43" s="12" t="s">
        <v>20</v>
      </c>
      <c r="F43" s="125">
        <v>323919.4</v>
      </c>
      <c r="G43" s="110"/>
      <c r="H43" s="110"/>
      <c r="I43" s="110">
        <f t="shared" si="0"/>
        <v>323919.4</v>
      </c>
    </row>
    <row r="44" spans="1:9" ht="21">
      <c r="A44" s="20"/>
      <c r="B44" s="21"/>
      <c r="C44" s="48"/>
      <c r="D44" s="22">
        <v>5101030206</v>
      </c>
      <c r="E44" s="12" t="s">
        <v>62</v>
      </c>
      <c r="F44" s="125">
        <v>147798.68</v>
      </c>
      <c r="G44" s="110"/>
      <c r="H44" s="110"/>
      <c r="I44" s="110">
        <f t="shared" si="0"/>
        <v>147798.68</v>
      </c>
    </row>
    <row r="45" spans="1:9" ht="21">
      <c r="A45" s="20"/>
      <c r="B45" s="21"/>
      <c r="C45" s="48"/>
      <c r="D45" s="22">
        <v>5101030207</v>
      </c>
      <c r="E45" s="12" t="s">
        <v>63</v>
      </c>
      <c r="F45" s="125">
        <v>10487.65</v>
      </c>
      <c r="G45" s="110"/>
      <c r="H45" s="110"/>
      <c r="I45" s="110">
        <f t="shared" si="0"/>
        <v>10487.65</v>
      </c>
    </row>
    <row r="46" spans="1:9" ht="21">
      <c r="A46" s="24"/>
      <c r="B46" s="25"/>
      <c r="C46" s="48"/>
      <c r="D46" s="22">
        <v>5101030208</v>
      </c>
      <c r="E46" s="12" t="s">
        <v>64</v>
      </c>
      <c r="F46" s="126">
        <v>1133.33</v>
      </c>
      <c r="G46" s="115"/>
      <c r="H46" s="115"/>
      <c r="I46" s="110">
        <f t="shared" si="0"/>
        <v>1133.33</v>
      </c>
    </row>
    <row r="47" spans="1:9" s="19" customFormat="1" ht="21">
      <c r="A47" s="26"/>
      <c r="B47" s="27"/>
      <c r="C47" s="65" t="s">
        <v>65</v>
      </c>
      <c r="D47" s="66"/>
      <c r="E47" s="66"/>
      <c r="F47" s="116">
        <f>SUM(F35:F46)</f>
        <v>6749995.630000001</v>
      </c>
      <c r="G47" s="117">
        <f>SUM(G35:G46)</f>
        <v>0</v>
      </c>
      <c r="H47" s="117">
        <f>SUM(H35:H46)</f>
        <v>0</v>
      </c>
      <c r="I47" s="117">
        <f>SUM(I35:I46)</f>
        <v>6749995.630000001</v>
      </c>
    </row>
    <row r="48" spans="1:9" s="19" customFormat="1" ht="21.75" thickBot="1">
      <c r="A48" s="28"/>
      <c r="B48" s="29"/>
      <c r="C48" s="67" t="s">
        <v>66</v>
      </c>
      <c r="D48" s="68"/>
      <c r="E48" s="68"/>
      <c r="F48" s="118">
        <f>+F34+F47</f>
        <v>20235288.669999994</v>
      </c>
      <c r="G48" s="119">
        <f>+G34+G47</f>
        <v>6981851.47</v>
      </c>
      <c r="H48" s="119">
        <f>+H34+H47</f>
        <v>13582833.620000001</v>
      </c>
      <c r="I48" s="119">
        <f>+I34+I47</f>
        <v>40799973.76</v>
      </c>
    </row>
    <row r="49" ht="21.75" thickTop="1"/>
  </sheetData>
  <sheetProtection/>
  <mergeCells count="6">
    <mergeCell ref="C48:E48"/>
    <mergeCell ref="A1:A2"/>
    <mergeCell ref="B1:B2"/>
    <mergeCell ref="C1:E2"/>
    <mergeCell ref="C34:E34"/>
    <mergeCell ref="C47:E4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2" sqref="A2:A4"/>
    </sheetView>
  </sheetViews>
  <sheetFormatPr defaultColWidth="9.00390625" defaultRowHeight="14.25"/>
  <cols>
    <col min="1" max="1" width="9.875" style="0" bestFit="1" customWidth="1"/>
    <col min="2" max="2" width="23.875" style="0" bestFit="1" customWidth="1"/>
    <col min="3" max="3" width="42.625" style="0" bestFit="1" customWidth="1"/>
    <col min="4" max="4" width="21.375" style="0" bestFit="1" customWidth="1"/>
    <col min="5" max="5" width="13.75390625" style="0" bestFit="1" customWidth="1"/>
  </cols>
  <sheetData>
    <row r="1" spans="1:5" ht="21">
      <c r="A1" s="32" t="s">
        <v>0</v>
      </c>
      <c r="B1" s="32" t="s">
        <v>1</v>
      </c>
      <c r="C1" s="32" t="s">
        <v>67</v>
      </c>
      <c r="D1" s="32" t="s">
        <v>68</v>
      </c>
      <c r="E1" s="33" t="s">
        <v>69</v>
      </c>
    </row>
    <row r="2" spans="1:5" ht="21">
      <c r="A2" s="78">
        <v>700600013</v>
      </c>
      <c r="B2" s="81" t="s">
        <v>74</v>
      </c>
      <c r="C2" s="49" t="s">
        <v>71</v>
      </c>
      <c r="D2" s="34" t="s">
        <v>72</v>
      </c>
      <c r="E2" s="35"/>
    </row>
    <row r="3" spans="1:5" ht="21">
      <c r="A3" s="79"/>
      <c r="B3" s="82"/>
      <c r="C3" s="49" t="s">
        <v>4</v>
      </c>
      <c r="D3" s="34" t="s">
        <v>73</v>
      </c>
      <c r="E3" s="35"/>
    </row>
    <row r="4" spans="1:5" ht="21">
      <c r="A4" s="80"/>
      <c r="B4" s="83"/>
      <c r="C4" s="36" t="s">
        <v>69</v>
      </c>
      <c r="D4" s="36"/>
      <c r="E4" s="37">
        <f>SUM(E2:E3)</f>
        <v>0</v>
      </c>
    </row>
    <row r="5" spans="1:5" ht="21">
      <c r="A5" s="87" t="s">
        <v>70</v>
      </c>
      <c r="B5" s="87"/>
      <c r="C5" s="87"/>
      <c r="D5" s="87"/>
      <c r="E5" s="38">
        <v>40799973.76</v>
      </c>
    </row>
  </sheetData>
  <sheetProtection/>
  <mergeCells count="3">
    <mergeCell ref="A2:A4"/>
    <mergeCell ref="B2:B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2012-10-17T04:45:00Z</dcterms:created>
  <dcterms:modified xsi:type="dcterms:W3CDTF">2012-10-17T07:31:51Z</dcterms:modified>
  <cp:category/>
  <cp:version/>
  <cp:contentType/>
  <cp:contentStatus/>
</cp:coreProperties>
</file>