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4770" windowWidth="15480" windowHeight="4470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'Interface'!$A$4:$K$5</definedName>
    <definedName name="DOCLINEITEM">'Interface'!$A$7:$AO$22</definedName>
    <definedName name="_xlnm.Print_Area" localSheetId="0">'Input'!$A$1:$Y$50</definedName>
  </definedNames>
  <calcPr fullCalcOnLoad="1"/>
</workbook>
</file>

<file path=xl/sharedStrings.xml><?xml version="1.0" encoding="utf-8"?>
<sst xmlns="http://schemas.openxmlformats.org/spreadsheetml/2006/main" count="218" uniqueCount="150">
  <si>
    <t>คำขอเบิก</t>
  </si>
  <si>
    <t>จังหวัด</t>
  </si>
  <si>
    <t>รหัสหน่วยงาน</t>
  </si>
  <si>
    <t>รายละเอียดงบประมาณ</t>
  </si>
  <si>
    <t>วันที่เอกสาร</t>
  </si>
  <si>
    <t>วิธีการจ่ายชำระเงิน</t>
  </si>
  <si>
    <t>เลขที่บัญชีเงินฝากธนาคาร</t>
  </si>
  <si>
    <t>รหัสบัญชี</t>
  </si>
  <si>
    <t>ชื่อบัญชี</t>
  </si>
  <si>
    <t>เงินหักผลักส่ง</t>
  </si>
  <si>
    <t>จำนวนเงินที่หักไว้</t>
  </si>
  <si>
    <t>1. ภาษีเงินได้</t>
  </si>
  <si>
    <t>บุคคลธรรมดา</t>
  </si>
  <si>
    <t>นิติบุคคล</t>
  </si>
  <si>
    <t>2. ค่าปรับ</t>
  </si>
  <si>
    <t>จำนวนเงิน(ตัวอักษร)</t>
  </si>
  <si>
    <t>ลายมือชื่อผู้ตรวจสอบ</t>
  </si>
  <si>
    <t>ลายมือชื่อผู้อนุมัติ</t>
  </si>
  <si>
    <t>ชื่อผู้ตรวจสอบ</t>
  </si>
  <si>
    <t>ตำแหน่ง</t>
  </si>
  <si>
    <t>วันที่</t>
  </si>
  <si>
    <t>หน่วยเบิกจ่าย</t>
  </si>
  <si>
    <t>ประเภทรายการขอเบิก</t>
  </si>
  <si>
    <t>ชื่อผู้อนุมัติ</t>
  </si>
  <si>
    <t>ข้อมูลผู้รับเงิน</t>
  </si>
  <si>
    <t>รายการ</t>
  </si>
  <si>
    <t>ศูนย์ต้นทุน</t>
  </si>
  <si>
    <t>รหัสงบประมาณ</t>
  </si>
  <si>
    <t>รหัสบัญชีย่อย</t>
  </si>
  <si>
    <t>รหัสกิจกรรม</t>
  </si>
  <si>
    <t>จำนวนเงินขอเบิก</t>
  </si>
  <si>
    <t>คำอธิบายรายการ</t>
  </si>
  <si>
    <t>วันที่ผ่านรายการ</t>
  </si>
  <si>
    <t>การอ้างอิง</t>
  </si>
  <si>
    <t>จ่ายตรงเข้าบัญชีเงินฝากธนาคารของผู้ขาย/คู่สัญญา</t>
  </si>
  <si>
    <t>รหัสเงินฝากคลัง</t>
  </si>
  <si>
    <t>รหัสเจ้าของเงินฝากคลัง</t>
  </si>
  <si>
    <t>รหัสเงินฝากธนาคารย่อย</t>
  </si>
  <si>
    <t>หมวดรายจ่าย</t>
  </si>
  <si>
    <t>บาท</t>
  </si>
  <si>
    <t>วันที่ต่ำสุด</t>
  </si>
  <si>
    <t>ภาษีเงินได้</t>
  </si>
  <si>
    <t>ค่าปรับ</t>
  </si>
  <si>
    <t>DOCHEADER</t>
  </si>
  <si>
    <t>DOCLINEITEM</t>
  </si>
  <si>
    <t>H</t>
  </si>
  <si>
    <t>REC_TYPE</t>
  </si>
  <si>
    <t>ธนาคารคู่ค้า</t>
  </si>
  <si>
    <t>เลขที่บัญชี</t>
  </si>
  <si>
    <t>COMP_CODE</t>
  </si>
  <si>
    <t>KBLNR</t>
  </si>
  <si>
    <t>EARMARKEDFUND</t>
  </si>
  <si>
    <t>KBLPOS</t>
  </si>
  <si>
    <t>ZZBANK</t>
  </si>
  <si>
    <t>SLFIELD</t>
  </si>
  <si>
    <t>ZZLOAN</t>
  </si>
  <si>
    <t>ZZOBJ</t>
  </si>
  <si>
    <t>ZZUNIT</t>
  </si>
  <si>
    <t>ZZPMT</t>
  </si>
  <si>
    <t>ZZOWNER</t>
  </si>
  <si>
    <t>ZZDEPOSIT</t>
  </si>
  <si>
    <t>WITHT</t>
  </si>
  <si>
    <t>WT_WITHCD</t>
  </si>
  <si>
    <t>WT_QSSHH</t>
  </si>
  <si>
    <t>WT_QBUIHH</t>
  </si>
  <si>
    <t>data validation</t>
  </si>
  <si>
    <t>min value</t>
  </si>
  <si>
    <t>รหัสเจ้าของบัญชีย่อย</t>
  </si>
  <si>
    <t>max value</t>
  </si>
  <si>
    <t>THB</t>
  </si>
  <si>
    <t>D</t>
  </si>
  <si>
    <t>SEARCH_TERM</t>
  </si>
  <si>
    <t>0001</t>
  </si>
  <si>
    <t>รหัสเขตพื้นที่งบประมาณ</t>
  </si>
  <si>
    <t>จำนวนเงินขอรับ</t>
  </si>
  <si>
    <t>G/L account</t>
  </si>
  <si>
    <t>G/L acct short text</t>
  </si>
  <si>
    <t>zobjective</t>
  </si>
  <si>
    <t>zunit</t>
  </si>
  <si>
    <t>zdeposit</t>
  </si>
  <si>
    <t>zowner</t>
  </si>
  <si>
    <t>zbank</t>
  </si>
  <si>
    <t>K</t>
  </si>
  <si>
    <t>S</t>
  </si>
  <si>
    <t>31</t>
  </si>
  <si>
    <t>40</t>
  </si>
  <si>
    <t>BANKN</t>
  </si>
  <si>
    <t>BANKL</t>
  </si>
  <si>
    <t>cctr</t>
  </si>
  <si>
    <t>fctr</t>
  </si>
  <si>
    <t>func_area</t>
  </si>
  <si>
    <t>bus_proc</t>
  </si>
  <si>
    <t>amnt</t>
  </si>
  <si>
    <t>WITHT_EX</t>
  </si>
  <si>
    <t>WT_WITHCD_EX</t>
  </si>
  <si>
    <t>WT_QSSHH_EX</t>
  </si>
  <si>
    <t>WT_QBUIHH_EX</t>
  </si>
  <si>
    <t>CONTROL</t>
  </si>
  <si>
    <t>FORM_ID</t>
  </si>
  <si>
    <t>HASH</t>
  </si>
  <si>
    <t>BLART</t>
  </si>
  <si>
    <t>BUKRS</t>
  </si>
  <si>
    <t>BLDAT</t>
  </si>
  <si>
    <t>BUDAT</t>
  </si>
  <si>
    <t>XBLNR</t>
  </si>
  <si>
    <t>WAERS</t>
  </si>
  <si>
    <t>STODT</t>
  </si>
  <si>
    <t>STGRD</t>
  </si>
  <si>
    <t>BSCHL</t>
  </si>
  <si>
    <t>KOART</t>
  </si>
  <si>
    <t>HKONT</t>
  </si>
  <si>
    <t>GSBER</t>
  </si>
  <si>
    <t>KOSTL</t>
  </si>
  <si>
    <t>GEBER</t>
  </si>
  <si>
    <t>FISTL</t>
  </si>
  <si>
    <t>FKBER</t>
  </si>
  <si>
    <t>PRZNR</t>
  </si>
  <si>
    <t>WRBTR</t>
  </si>
  <si>
    <t>XREF3</t>
  </si>
  <si>
    <t>ZUONR</t>
  </si>
  <si>
    <t>SGTXT</t>
  </si>
  <si>
    <t>ZTERM</t>
  </si>
  <si>
    <t>ZLSCH</t>
  </si>
  <si>
    <t>VBUND</t>
  </si>
  <si>
    <t>PARGB</t>
  </si>
  <si>
    <t>BANKN_NAME</t>
  </si>
  <si>
    <t>แหล่งของเงิน</t>
  </si>
  <si>
    <t>รหัสกิจกรรมหลัก</t>
  </si>
  <si>
    <t>รหัสกิจกรรมย่อย</t>
  </si>
  <si>
    <t>เลขประจำตัวบัตรประชาชน/เลขประจำตัวผู้เสียภาษี</t>
  </si>
  <si>
    <t>ZZFIELD1</t>
  </si>
  <si>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 ตามรายการดังต่อไปนี้</t>
  </si>
  <si>
    <t>เพื่อชดใช้ใบสำคัญ</t>
  </si>
  <si>
    <t>จ่ายผ่านบัญชีเงินฝากธนาคารของหน่วยงาน</t>
  </si>
  <si>
    <t>ชื่อบัญชีเงินฝากธนาคาร</t>
  </si>
  <si>
    <t>รายละเอียดเงินนอกงบประมาณขอเบิก</t>
  </si>
  <si>
    <t>เลขที่เอกสารจากระบบ GFMIS</t>
  </si>
  <si>
    <t>เพื่อจ่ายให้ยืม</t>
  </si>
  <si>
    <t>รายได้ของหน่วยงาน</t>
  </si>
  <si>
    <t>รายได้ของแผ่นดิน</t>
  </si>
  <si>
    <t>การกำหนด</t>
  </si>
  <si>
    <t>หมวดพัสดุ</t>
  </si>
  <si>
    <t>ฐานการคำนวณ</t>
  </si>
  <si>
    <t xml:space="preserve">รหัสหน่วยงานคู่ค้า (Trading Partner) </t>
  </si>
  <si>
    <t>E14</t>
  </si>
  <si>
    <t>เพื่อใช้แหล่งเงินกู้</t>
  </si>
  <si>
    <t>รหัสบัญชีแยกประเภท</t>
  </si>
  <si>
    <t>ใบขอเบิกเงินโครงการไทยเข้มแข็ง ที่ไม่อ้างอิงใบสั่งซื้อฯ</t>
  </si>
  <si>
    <t>E1zD6fg125</t>
  </si>
  <si>
    <t>V.1.01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</si>
</sst>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0"/>
    <numFmt numFmtId="204" formatCode="0.0"/>
    <numFmt numFmtId="205" formatCode="[$-41E]d\ mmmm\ yyyy"/>
    <numFmt numFmtId="206" formatCode="m/d/yyyy;@"/>
    <numFmt numFmtId="207" formatCode="mmm\-yyyy"/>
    <numFmt numFmtId="208" formatCode="0000"/>
    <numFmt numFmtId="209" formatCode="0.00;[Red]0.00"/>
    <numFmt numFmtId="210" formatCode="_-* #,##0.000_-;\-* #,##0.000_-;_-* &quot;-&quot;??_-;_-@_-"/>
    <numFmt numFmtId="211" formatCode="_-* #,##0.0000_-;\-* #,##0.0000_-;_-* &quot;-&quot;??_-;_-@_-"/>
    <numFmt numFmtId="212" formatCode="[$-409]dddd\,\ mmmm\ dd\,\ yyyy"/>
    <numFmt numFmtId="213" formatCode="dd/mm/yyyy"/>
    <numFmt numFmtId="214" formatCode="dd\ /\ mm\ /\ yyyy"/>
    <numFmt numFmtId="215" formatCode="dd\ ดดดด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2"/>
      <name val="Cordia New"/>
      <family val="2"/>
    </font>
    <font>
      <sz val="8"/>
      <name val="Tahoma"/>
      <family val="2"/>
    </font>
    <font>
      <sz val="14"/>
      <color indexed="1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4"/>
      <name val="Cordia New"/>
      <family val="2"/>
    </font>
    <font>
      <b/>
      <sz val="12"/>
      <color indexed="17"/>
      <name val="Cordia New"/>
      <family val="2"/>
    </font>
    <font>
      <b/>
      <sz val="7"/>
      <name val="Cordia New"/>
      <family val="2"/>
    </font>
    <font>
      <sz val="10"/>
      <name val="Cordia New"/>
      <family val="2"/>
    </font>
    <font>
      <b/>
      <sz val="8"/>
      <name val="Cordia New"/>
      <family val="2"/>
    </font>
    <font>
      <i/>
      <sz val="11"/>
      <name val="Cordia New"/>
      <family val="2"/>
    </font>
    <font>
      <b/>
      <sz val="13"/>
      <name val="Cordia New"/>
      <family val="2"/>
    </font>
    <font>
      <b/>
      <sz val="11"/>
      <name val="Cordia New"/>
      <family val="2"/>
    </font>
    <font>
      <b/>
      <i/>
      <sz val="12"/>
      <name val="Cordia New"/>
      <family val="2"/>
    </font>
    <font>
      <b/>
      <sz val="18"/>
      <color indexed="17"/>
      <name val="Cordia New"/>
      <family val="2"/>
    </font>
    <font>
      <b/>
      <sz val="12"/>
      <color indexed="12"/>
      <name val="Cordia New"/>
      <family val="2"/>
    </font>
    <font>
      <b/>
      <sz val="14"/>
      <color indexed="17"/>
      <name val="Cordia New"/>
      <family val="2"/>
    </font>
    <font>
      <sz val="12"/>
      <name val="Cordia New"/>
      <family val="2"/>
    </font>
    <font>
      <sz val="8"/>
      <name val="MS Dialog Light"/>
      <family val="2"/>
    </font>
    <font>
      <b/>
      <sz val="11"/>
      <color indexed="17"/>
      <name val="Cordia New"/>
      <family val="2"/>
    </font>
    <font>
      <b/>
      <sz val="12"/>
      <color indexed="10"/>
      <name val="Cordia New"/>
      <family val="2"/>
    </font>
    <font>
      <b/>
      <sz val="18"/>
      <name val="Cordia New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NumberFormat="1" applyFont="1" applyAlignment="1">
      <alignment/>
    </xf>
    <xf numFmtId="0" fontId="8" fillId="33" borderId="11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 quotePrefix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5" borderId="16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7" fillId="35" borderId="14" xfId="0" applyNumberFormat="1" applyFont="1" applyFill="1" applyBorder="1" applyAlignment="1" quotePrefix="1">
      <alignment horizontal="center"/>
    </xf>
    <xf numFmtId="1" fontId="7" fillId="35" borderId="14" xfId="0" applyNumberFormat="1" applyFont="1" applyFill="1" applyBorder="1" applyAlignment="1">
      <alignment horizontal="center"/>
    </xf>
    <xf numFmtId="1" fontId="7" fillId="35" borderId="15" xfId="0" applyNumberFormat="1" applyFont="1" applyFill="1" applyBorder="1" applyAlignment="1">
      <alignment horizontal="center"/>
    </xf>
    <xf numFmtId="1" fontId="7" fillId="35" borderId="16" xfId="0" applyNumberFormat="1" applyFont="1" applyFill="1" applyBorder="1" applyAlignment="1">
      <alignment horizontal="center"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49" fontId="12" fillId="38" borderId="10" xfId="0" applyNumberFormat="1" applyFont="1" applyFill="1" applyBorder="1" applyAlignment="1">
      <alignment vertical="center"/>
    </xf>
    <xf numFmtId="0" fontId="6" fillId="0" borderId="0" xfId="57" applyFont="1">
      <alignment/>
      <protection/>
    </xf>
    <xf numFmtId="49" fontId="12" fillId="38" borderId="18" xfId="0" applyNumberFormat="1" applyFont="1" applyFill="1" applyBorder="1" applyAlignment="1">
      <alignment vertical="center"/>
    </xf>
    <xf numFmtId="49" fontId="12" fillId="38" borderId="19" xfId="0" applyNumberFormat="1" applyFont="1" applyFill="1" applyBorder="1" applyAlignment="1">
      <alignment vertical="center"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9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4" fillId="37" borderId="0" xfId="0" applyFont="1" applyFill="1" applyBorder="1" applyAlignment="1">
      <alignment horizontal="center" vertical="center"/>
    </xf>
    <xf numFmtId="0" fontId="6" fillId="0" borderId="0" xfId="57" applyFont="1" applyBorder="1" applyAlignment="1">
      <alignment horizontal="center"/>
      <protection/>
    </xf>
    <xf numFmtId="43" fontId="6" fillId="0" borderId="0" xfId="42" applyFont="1" applyBorder="1" applyAlignment="1">
      <alignment horizontal="center"/>
    </xf>
    <xf numFmtId="0" fontId="6" fillId="0" borderId="0" xfId="5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57" applyFont="1" applyAlignment="1">
      <alignment/>
      <protection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34" borderId="14" xfId="0" applyNumberFormat="1" applyFont="1" applyFill="1" applyBorder="1" applyAlignment="1">
      <alignment horizontal="center"/>
    </xf>
    <xf numFmtId="49" fontId="12" fillId="38" borderId="20" xfId="0" applyNumberFormat="1" applyFont="1" applyFill="1" applyBorder="1" applyAlignment="1">
      <alignment vertical="center"/>
    </xf>
    <xf numFmtId="49" fontId="12" fillId="38" borderId="21" xfId="0" applyNumberFormat="1" applyFont="1" applyFill="1" applyBorder="1" applyAlignment="1">
      <alignment horizontal="left" vertical="center"/>
    </xf>
    <xf numFmtId="49" fontId="12" fillId="38" borderId="21" xfId="0" applyNumberFormat="1" applyFont="1" applyFill="1" applyBorder="1" applyAlignment="1">
      <alignment vertical="center"/>
    </xf>
    <xf numFmtId="0" fontId="4" fillId="37" borderId="0" xfId="57" applyFont="1" applyFill="1" applyProtection="1">
      <alignment/>
      <protection locked="0"/>
    </xf>
    <xf numFmtId="49" fontId="12" fillId="38" borderId="22" xfId="0" applyNumberFormat="1" applyFont="1" applyFill="1" applyBorder="1" applyAlignment="1">
      <alignment vertical="center"/>
    </xf>
    <xf numFmtId="0" fontId="4" fillId="0" borderId="0" xfId="57" applyFont="1" applyFill="1" applyProtection="1">
      <alignment/>
      <protection locked="0"/>
    </xf>
    <xf numFmtId="0" fontId="9" fillId="0" borderId="0" xfId="57" applyFont="1" applyProtection="1">
      <alignment/>
      <protection locked="0"/>
    </xf>
    <xf numFmtId="0" fontId="11" fillId="0" borderId="0" xfId="57" applyFont="1" applyProtection="1">
      <alignment/>
      <protection locked="0"/>
    </xf>
    <xf numFmtId="206" fontId="4" fillId="34" borderId="0" xfId="57" applyNumberFormat="1" applyFont="1" applyFill="1" applyProtection="1">
      <alignment/>
      <protection locked="0"/>
    </xf>
    <xf numFmtId="0" fontId="4" fillId="37" borderId="0" xfId="57" applyFont="1" applyFill="1" applyProtection="1">
      <alignment/>
      <protection locked="0"/>
    </xf>
    <xf numFmtId="0" fontId="4" fillId="34" borderId="0" xfId="57" applyFont="1" applyFill="1" applyProtection="1">
      <alignment/>
      <protection locked="0"/>
    </xf>
    <xf numFmtId="0" fontId="3" fillId="0" borderId="0" xfId="57" applyFont="1" applyProtection="1">
      <alignment/>
      <protection locked="0"/>
    </xf>
    <xf numFmtId="0" fontId="14" fillId="0" borderId="0" xfId="57" applyFont="1" applyProtection="1">
      <alignment/>
      <protection locked="0"/>
    </xf>
    <xf numFmtId="0" fontId="9" fillId="0" borderId="0" xfId="57" applyFont="1" applyAlignment="1" applyProtection="1">
      <alignment vertical="center"/>
      <protection locked="0"/>
    </xf>
    <xf numFmtId="0" fontId="4" fillId="0" borderId="0" xfId="57" applyFont="1" applyProtection="1">
      <alignment/>
      <protection locked="0"/>
    </xf>
    <xf numFmtId="0" fontId="19" fillId="36" borderId="23" xfId="0" applyFont="1" applyFill="1" applyBorder="1" applyAlignment="1">
      <alignment horizontal="left" vertical="center"/>
    </xf>
    <xf numFmtId="0" fontId="7" fillId="34" borderId="14" xfId="0" applyNumberFormat="1" applyFont="1" applyFill="1" applyBorder="1" applyAlignment="1" quotePrefix="1">
      <alignment horizontal="center"/>
    </xf>
    <xf numFmtId="49" fontId="3" fillId="0" borderId="14" xfId="57" applyNumberFormat="1" applyFont="1" applyBorder="1" applyAlignment="1" applyProtection="1">
      <alignment/>
      <protection locked="0"/>
    </xf>
    <xf numFmtId="49" fontId="3" fillId="0" borderId="13" xfId="57" applyNumberFormat="1" applyFont="1" applyBorder="1" applyAlignment="1" applyProtection="1">
      <alignment/>
      <protection locked="0"/>
    </xf>
    <xf numFmtId="49" fontId="3" fillId="0" borderId="24" xfId="57" applyNumberFormat="1" applyFont="1" applyBorder="1" applyAlignment="1" applyProtection="1">
      <alignment/>
      <protection locked="0"/>
    </xf>
    <xf numFmtId="0" fontId="7" fillId="34" borderId="11" xfId="0" applyNumberFormat="1" applyFont="1" applyFill="1" applyBorder="1" applyAlignment="1" quotePrefix="1">
      <alignment horizontal="center"/>
    </xf>
    <xf numFmtId="49" fontId="21" fillId="38" borderId="25" xfId="0" applyNumberFormat="1" applyFont="1" applyFill="1" applyBorder="1" applyAlignment="1">
      <alignment horizontal="left" vertical="center"/>
    </xf>
    <xf numFmtId="49" fontId="21" fillId="38" borderId="26" xfId="0" applyNumberFormat="1" applyFont="1" applyFill="1" applyBorder="1" applyAlignment="1">
      <alignment horizontal="left" vertical="center"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28" xfId="0" applyNumberFormat="1" applyFont="1" applyBorder="1" applyAlignment="1" applyProtection="1">
      <alignment/>
      <protection locked="0"/>
    </xf>
    <xf numFmtId="49" fontId="3" fillId="0" borderId="28" xfId="57" applyNumberFormat="1" applyFont="1" applyBorder="1" applyAlignment="1" applyProtection="1">
      <alignment/>
      <protection locked="0"/>
    </xf>
    <xf numFmtId="49" fontId="3" fillId="0" borderId="27" xfId="57" applyNumberFormat="1" applyFont="1" applyBorder="1" applyAlignment="1" applyProtection="1">
      <alignment/>
      <protection locked="0"/>
    </xf>
    <xf numFmtId="49" fontId="3" fillId="0" borderId="15" xfId="57" applyNumberFormat="1" applyFont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30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49" fontId="3" fillId="0" borderId="32" xfId="57" applyNumberFormat="1" applyFont="1" applyBorder="1" applyAlignment="1" applyProtection="1">
      <alignment/>
      <protection locked="0"/>
    </xf>
    <xf numFmtId="49" fontId="3" fillId="0" borderId="31" xfId="57" applyNumberFormat="1" applyFont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/>
      <protection locked="0"/>
    </xf>
    <xf numFmtId="49" fontId="21" fillId="38" borderId="26" xfId="0" applyNumberFormat="1" applyFont="1" applyFill="1" applyBorder="1" applyAlignment="1">
      <alignment vertical="center"/>
    </xf>
    <xf numFmtId="49" fontId="21" fillId="38" borderId="33" xfId="0" applyNumberFormat="1" applyFont="1" applyFill="1" applyBorder="1" applyAlignment="1">
      <alignment vertical="center"/>
    </xf>
    <xf numFmtId="0" fontId="19" fillId="36" borderId="29" xfId="0" applyFont="1" applyFill="1" applyBorder="1" applyAlignment="1">
      <alignment horizontal="center" vertical="center"/>
    </xf>
    <xf numFmtId="49" fontId="21" fillId="38" borderId="30" xfId="0" applyNumberFormat="1" applyFont="1" applyFill="1" applyBorder="1" applyAlignment="1" applyProtection="1">
      <alignment horizontal="left" vertical="center"/>
      <protection hidden="1"/>
    </xf>
    <xf numFmtId="0" fontId="21" fillId="38" borderId="30" xfId="57" applyFont="1" applyFill="1" applyBorder="1" applyAlignment="1" applyProtection="1">
      <alignment horizontal="left"/>
      <protection hidden="1"/>
    </xf>
    <xf numFmtId="49" fontId="21" fillId="38" borderId="30" xfId="0" applyNumberFormat="1" applyFont="1" applyFill="1" applyBorder="1" applyAlignment="1">
      <alignment horizontal="left" vertical="center"/>
    </xf>
    <xf numFmtId="49" fontId="12" fillId="32" borderId="34" xfId="0" applyNumberFormat="1" applyFont="1" applyFill="1" applyBorder="1" applyAlignment="1" applyProtection="1">
      <alignment horizontal="left" vertical="center"/>
      <protection hidden="1"/>
    </xf>
    <xf numFmtId="49" fontId="21" fillId="32" borderId="30" xfId="0" applyNumberFormat="1" applyFont="1" applyFill="1" applyBorder="1" applyAlignment="1" applyProtection="1">
      <alignment horizontal="left" vertical="center"/>
      <protection hidden="1"/>
    </xf>
    <xf numFmtId="0" fontId="9" fillId="32" borderId="30" xfId="57" applyFont="1" applyFill="1" applyBorder="1" applyAlignment="1" applyProtection="1">
      <alignment horizontal="center"/>
      <protection hidden="1"/>
    </xf>
    <xf numFmtId="0" fontId="21" fillId="32" borderId="30" xfId="57" applyFont="1" applyFill="1" applyBorder="1" applyAlignment="1" applyProtection="1">
      <alignment horizontal="left"/>
      <protection hidden="1"/>
    </xf>
    <xf numFmtId="49" fontId="21" fillId="38" borderId="35" xfId="0" applyNumberFormat="1" applyFont="1" applyFill="1" applyBorder="1" applyAlignment="1">
      <alignment horizontal="left" vertical="center"/>
    </xf>
    <xf numFmtId="49" fontId="21" fillId="38" borderId="36" xfId="0" applyNumberFormat="1" applyFont="1" applyFill="1" applyBorder="1" applyAlignment="1">
      <alignment horizontal="left" vertical="center"/>
    </xf>
    <xf numFmtId="49" fontId="3" fillId="0" borderId="37" xfId="57" applyNumberFormat="1" applyFont="1" applyBorder="1" applyAlignment="1" applyProtection="1">
      <alignment horizontal="center"/>
      <protection locked="0"/>
    </xf>
    <xf numFmtId="49" fontId="3" fillId="0" borderId="30" xfId="57" applyNumberFormat="1" applyFont="1" applyBorder="1" applyAlignment="1" applyProtection="1">
      <alignment horizontal="center"/>
      <protection locked="0"/>
    </xf>
    <xf numFmtId="49" fontId="3" fillId="0" borderId="27" xfId="57" applyNumberFormat="1" applyFont="1" applyBorder="1" applyAlignment="1" applyProtection="1">
      <alignment horizontal="center"/>
      <protection locked="0"/>
    </xf>
    <xf numFmtId="49" fontId="3" fillId="0" borderId="38" xfId="57" applyNumberFormat="1" applyFont="1" applyBorder="1" applyAlignment="1" applyProtection="1">
      <alignment horizontal="center"/>
      <protection locked="0"/>
    </xf>
    <xf numFmtId="49" fontId="3" fillId="0" borderId="29" xfId="57" applyNumberFormat="1" applyFont="1" applyBorder="1" applyAlignment="1" applyProtection="1">
      <alignment horizontal="center"/>
      <protection locked="0"/>
    </xf>
    <xf numFmtId="49" fontId="3" fillId="0" borderId="28" xfId="57" applyNumberFormat="1" applyFont="1" applyBorder="1" applyAlignment="1" applyProtection="1">
      <alignment horizontal="center"/>
      <protection locked="0"/>
    </xf>
    <xf numFmtId="43" fontId="4" fillId="0" borderId="38" xfId="57" applyNumberFormat="1" applyFont="1" applyFill="1" applyBorder="1" applyAlignment="1" applyProtection="1">
      <alignment/>
      <protection locked="0"/>
    </xf>
    <xf numFmtId="43" fontId="4" fillId="0" borderId="29" xfId="57" applyNumberFormat="1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43" fontId="4" fillId="39" borderId="39" xfId="57" applyNumberFormat="1" applyFont="1" applyFill="1" applyBorder="1" applyAlignment="1" applyProtection="1">
      <alignment/>
      <protection/>
    </xf>
    <xf numFmtId="43" fontId="4" fillId="39" borderId="40" xfId="57" applyNumberFormat="1" applyFont="1" applyFill="1" applyBorder="1" applyAlignment="1" applyProtection="1">
      <alignment/>
      <protection/>
    </xf>
    <xf numFmtId="0" fontId="0" fillId="39" borderId="41" xfId="0" applyFill="1" applyBorder="1" applyAlignment="1" applyProtection="1">
      <alignment/>
      <protection/>
    </xf>
    <xf numFmtId="49" fontId="3" fillId="0" borderId="42" xfId="57" applyNumberFormat="1" applyFont="1" applyBorder="1" applyAlignment="1" applyProtection="1">
      <alignment horizontal="center"/>
      <protection locked="0"/>
    </xf>
    <xf numFmtId="49" fontId="3" fillId="0" borderId="43" xfId="57" applyNumberFormat="1" applyFont="1" applyBorder="1" applyAlignment="1" applyProtection="1">
      <alignment horizontal="center"/>
      <protection locked="0"/>
    </xf>
    <xf numFmtId="49" fontId="3" fillId="0" borderId="44" xfId="57" applyNumberFormat="1" applyFont="1" applyBorder="1" applyAlignment="1" applyProtection="1">
      <alignment horizontal="center"/>
      <protection locked="0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49" fontId="3" fillId="0" borderId="37" xfId="57" applyNumberFormat="1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49" fontId="3" fillId="0" borderId="38" xfId="57" applyNumberFormat="1" applyFont="1" applyBorder="1" applyAlignment="1" applyProtection="1">
      <alignment/>
      <protection locked="0"/>
    </xf>
    <xf numFmtId="49" fontId="3" fillId="0" borderId="29" xfId="57" applyNumberFormat="1" applyFont="1" applyBorder="1" applyAlignment="1" applyProtection="1">
      <alignment/>
      <protection locked="0"/>
    </xf>
    <xf numFmtId="49" fontId="3" fillId="0" borderId="28" xfId="57" applyNumberFormat="1" applyFont="1" applyBorder="1" applyAlignment="1" applyProtection="1">
      <alignment/>
      <protection locked="0"/>
    </xf>
    <xf numFmtId="49" fontId="3" fillId="0" borderId="27" xfId="57" applyNumberFormat="1" applyFont="1" applyBorder="1" applyAlignment="1" applyProtection="1">
      <alignment/>
      <protection locked="0"/>
    </xf>
    <xf numFmtId="0" fontId="10" fillId="35" borderId="4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35" borderId="46" xfId="0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0" fillId="35" borderId="50" xfId="0" applyFont="1" applyFill="1" applyBorder="1" applyAlignment="1">
      <alignment horizontal="center" vertical="center"/>
    </xf>
    <xf numFmtId="49" fontId="3" fillId="0" borderId="30" xfId="57" applyNumberFormat="1" applyFont="1" applyBorder="1" applyAlignment="1" applyProtection="1">
      <alignment/>
      <protection locked="0"/>
    </xf>
    <xf numFmtId="0" fontId="9" fillId="37" borderId="51" xfId="57" applyFont="1" applyFill="1" applyBorder="1" applyAlignment="1">
      <alignment/>
      <protection/>
    </xf>
    <xf numFmtId="0" fontId="9" fillId="37" borderId="35" xfId="57" applyFont="1" applyFill="1" applyBorder="1" applyAlignment="1">
      <alignment/>
      <protection/>
    </xf>
    <xf numFmtId="0" fontId="9" fillId="37" borderId="52" xfId="57" applyFont="1" applyFill="1" applyBorder="1" applyAlignment="1">
      <alignment/>
      <protection/>
    </xf>
    <xf numFmtId="43" fontId="3" fillId="0" borderId="37" xfId="42" applyFont="1" applyBorder="1" applyAlignment="1" applyProtection="1">
      <alignment/>
      <protection locked="0"/>
    </xf>
    <xf numFmtId="43" fontId="3" fillId="0" borderId="27" xfId="42" applyFont="1" applyBorder="1" applyAlignment="1" applyProtection="1">
      <alignment/>
      <protection locked="0"/>
    </xf>
    <xf numFmtId="0" fontId="27" fillId="0" borderId="35" xfId="57" applyFont="1" applyBorder="1" applyAlignment="1">
      <alignment horizontal="right" vertical="center"/>
      <protection/>
    </xf>
    <xf numFmtId="0" fontId="10" fillId="35" borderId="53" xfId="57" applyFont="1" applyFill="1" applyBorder="1" applyAlignment="1">
      <alignment horizontal="left" vertical="center"/>
      <protection/>
    </xf>
    <xf numFmtId="0" fontId="10" fillId="35" borderId="54" xfId="57" applyFont="1" applyFill="1" applyBorder="1" applyAlignment="1">
      <alignment horizontal="left" vertical="center"/>
      <protection/>
    </xf>
    <xf numFmtId="0" fontId="21" fillId="0" borderId="54" xfId="57" applyFont="1" applyBorder="1" applyAlignment="1" applyProtection="1">
      <alignment horizontal="left" vertical="center"/>
      <protection locked="0"/>
    </xf>
    <xf numFmtId="0" fontId="21" fillId="0" borderId="55" xfId="57" applyFont="1" applyBorder="1" applyAlignment="1" applyProtection="1">
      <alignment horizontal="left" vertical="center"/>
      <protection locked="0"/>
    </xf>
    <xf numFmtId="43" fontId="24" fillId="0" borderId="39" xfId="42" applyFont="1" applyBorder="1" applyAlignment="1" applyProtection="1">
      <alignment/>
      <protection locked="0"/>
    </xf>
    <xf numFmtId="43" fontId="24" fillId="0" borderId="56" xfId="42" applyFont="1" applyBorder="1" applyAlignment="1" applyProtection="1">
      <alignment/>
      <protection locked="0"/>
    </xf>
    <xf numFmtId="0" fontId="4" fillId="38" borderId="36" xfId="57" applyFont="1" applyFill="1" applyBorder="1" applyAlignment="1">
      <alignment horizontal="left"/>
      <protection/>
    </xf>
    <xf numFmtId="0" fontId="4" fillId="38" borderId="57" xfId="57" applyFont="1" applyFill="1" applyBorder="1" applyAlignment="1">
      <alignment horizontal="left"/>
      <protection/>
    </xf>
    <xf numFmtId="0" fontId="10" fillId="35" borderId="18" xfId="0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0" fillId="35" borderId="5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43" fontId="24" fillId="0" borderId="59" xfId="42" applyFont="1" applyFill="1" applyBorder="1" applyAlignment="1" applyProtection="1">
      <alignment/>
      <protection locked="0"/>
    </xf>
    <xf numFmtId="43" fontId="24" fillId="0" borderId="60" xfId="42" applyFont="1" applyFill="1" applyBorder="1" applyAlignment="1" applyProtection="1">
      <alignment/>
      <protection locked="0"/>
    </xf>
    <xf numFmtId="0" fontId="16" fillId="37" borderId="61" xfId="57" applyFont="1" applyFill="1" applyBorder="1" applyAlignment="1">
      <alignment/>
      <protection/>
    </xf>
    <xf numFmtId="0" fontId="16" fillId="37" borderId="35" xfId="57" applyFont="1" applyFill="1" applyBorder="1" applyAlignment="1">
      <alignment/>
      <protection/>
    </xf>
    <xf numFmtId="49" fontId="3" fillId="0" borderId="42" xfId="57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43" fontId="15" fillId="39" borderId="62" xfId="57" applyNumberFormat="1" applyFont="1" applyFill="1" applyBorder="1" applyAlignment="1" applyProtection="1">
      <alignment horizontal="center"/>
      <protection hidden="1"/>
    </xf>
    <xf numFmtId="0" fontId="15" fillId="39" borderId="63" xfId="57" applyFont="1" applyFill="1" applyBorder="1" applyAlignment="1" applyProtection="1">
      <alignment horizontal="center"/>
      <protection hidden="1"/>
    </xf>
    <xf numFmtId="49" fontId="21" fillId="0" borderId="19" xfId="0" applyNumberFormat="1" applyFont="1" applyFill="1" applyBorder="1" applyAlignment="1" applyProtection="1">
      <alignment horizontal="left" vertic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/>
    </xf>
    <xf numFmtId="0" fontId="4" fillId="38" borderId="64" xfId="57" applyFont="1" applyFill="1" applyBorder="1" applyAlignment="1" applyProtection="1">
      <alignment horizontal="left"/>
      <protection/>
    </xf>
    <xf numFmtId="0" fontId="4" fillId="38" borderId="10" xfId="57" applyFont="1" applyFill="1" applyBorder="1" applyAlignment="1" applyProtection="1">
      <alignment horizontal="left"/>
      <protection/>
    </xf>
    <xf numFmtId="0" fontId="4" fillId="38" borderId="65" xfId="57" applyFont="1" applyFill="1" applyBorder="1" applyAlignment="1">
      <alignment horizontal="left" textRotation="90"/>
      <protection/>
    </xf>
    <xf numFmtId="0" fontId="4" fillId="38" borderId="36" xfId="57" applyFont="1" applyFill="1" applyBorder="1" applyAlignment="1">
      <alignment horizontal="left" textRotation="90"/>
      <protection/>
    </xf>
    <xf numFmtId="0" fontId="4" fillId="38" borderId="66" xfId="57" applyFont="1" applyFill="1" applyBorder="1" applyAlignment="1">
      <alignment horizontal="left"/>
      <protection/>
    </xf>
    <xf numFmtId="0" fontId="4" fillId="38" borderId="67" xfId="57" applyFont="1" applyFill="1" applyBorder="1" applyAlignment="1">
      <alignment horizontal="left"/>
      <protection/>
    </xf>
    <xf numFmtId="0" fontId="10" fillId="35" borderId="48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18" fillId="35" borderId="50" xfId="0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23" fillId="35" borderId="69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70" xfId="0" applyFont="1" applyFill="1" applyBorder="1" applyAlignment="1">
      <alignment horizontal="center" vertical="center"/>
    </xf>
    <xf numFmtId="0" fontId="3" fillId="0" borderId="55" xfId="0" applyFont="1" applyBorder="1" applyAlignment="1">
      <alignment/>
    </xf>
    <xf numFmtId="49" fontId="21" fillId="0" borderId="18" xfId="0" applyNumberFormat="1" applyFont="1" applyFill="1" applyBorder="1" applyAlignment="1" applyProtection="1">
      <alignment horizontal="left" vertical="center"/>
      <protection locked="0"/>
    </xf>
    <xf numFmtId="0" fontId="19" fillId="36" borderId="71" xfId="0" applyFont="1" applyFill="1" applyBorder="1" applyAlignment="1">
      <alignment horizontal="left" vertical="center"/>
    </xf>
    <xf numFmtId="0" fontId="19" fillId="36" borderId="19" xfId="0" applyFont="1" applyFill="1" applyBorder="1" applyAlignment="1">
      <alignment horizontal="left" vertical="center"/>
    </xf>
    <xf numFmtId="0" fontId="19" fillId="36" borderId="69" xfId="0" applyFont="1" applyFill="1" applyBorder="1" applyAlignment="1">
      <alignment horizontal="left" vertical="center"/>
    </xf>
    <xf numFmtId="0" fontId="19" fillId="36" borderId="18" xfId="0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 applyProtection="1">
      <alignment horizontal="left" vertical="center"/>
      <protection locked="0"/>
    </xf>
    <xf numFmtId="49" fontId="4" fillId="0" borderId="68" xfId="0" applyNumberFormat="1" applyFont="1" applyFill="1" applyBorder="1" applyAlignment="1" applyProtection="1">
      <alignment horizontal="left" vertical="center"/>
      <protection locked="0"/>
    </xf>
    <xf numFmtId="49" fontId="21" fillId="0" borderId="72" xfId="0" applyNumberFormat="1" applyFont="1" applyFill="1" applyBorder="1" applyAlignment="1" applyProtection="1">
      <alignment horizontal="left" vertical="center"/>
      <protection locked="0"/>
    </xf>
    <xf numFmtId="0" fontId="19" fillId="40" borderId="58" xfId="0" applyFont="1" applyFill="1" applyBorder="1" applyAlignment="1" applyProtection="1">
      <alignment vertical="center"/>
      <protection/>
    </xf>
    <xf numFmtId="0" fontId="19" fillId="40" borderId="19" xfId="0" applyFont="1" applyFill="1" applyBorder="1" applyAlignment="1" applyProtection="1">
      <alignment vertical="center"/>
      <protection/>
    </xf>
    <xf numFmtId="49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70" xfId="0" applyNumberFormat="1" applyFont="1" applyFill="1" applyBorder="1" applyAlignment="1" applyProtection="1">
      <alignment horizontal="left" vertical="center"/>
      <protection locked="0"/>
    </xf>
    <xf numFmtId="43" fontId="3" fillId="0" borderId="38" xfId="42" applyFont="1" applyBorder="1" applyAlignment="1" applyProtection="1">
      <alignment/>
      <protection locked="0"/>
    </xf>
    <xf numFmtId="43" fontId="3" fillId="0" borderId="28" xfId="42" applyFont="1" applyBorder="1" applyAlignment="1" applyProtection="1">
      <alignment/>
      <protection locked="0"/>
    </xf>
    <xf numFmtId="49" fontId="0" fillId="0" borderId="28" xfId="0" applyNumberFormat="1" applyFont="1" applyBorder="1" applyAlignment="1" applyProtection="1">
      <alignment/>
      <protection locked="0"/>
    </xf>
    <xf numFmtId="0" fontId="19" fillId="36" borderId="73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74" xfId="0" applyFont="1" applyFill="1" applyBorder="1" applyAlignment="1">
      <alignment horizontal="center" vertical="center" wrapText="1"/>
    </xf>
    <xf numFmtId="0" fontId="19" fillId="36" borderId="67" xfId="0" applyFont="1" applyFill="1" applyBorder="1" applyAlignment="1">
      <alignment horizontal="center" vertical="center" wrapText="1"/>
    </xf>
    <xf numFmtId="0" fontId="19" fillId="36" borderId="64" xfId="0" applyFont="1" applyFill="1" applyBorder="1" applyAlignment="1">
      <alignment horizontal="center" vertical="center" wrapText="1"/>
    </xf>
    <xf numFmtId="0" fontId="19" fillId="36" borderId="75" xfId="0" applyFont="1" applyFill="1" applyBorder="1" applyAlignment="1">
      <alignment horizontal="center" vertical="center" wrapText="1"/>
    </xf>
    <xf numFmtId="0" fontId="20" fillId="35" borderId="50" xfId="0" applyFont="1" applyFill="1" applyBorder="1" applyAlignment="1">
      <alignment horizontal="center" vertical="center"/>
    </xf>
    <xf numFmtId="0" fontId="20" fillId="35" borderId="46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0" fontId="19" fillId="36" borderId="64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75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36" borderId="76" xfId="0" applyFont="1" applyFill="1" applyBorder="1" applyAlignment="1">
      <alignment horizontal="center" vertical="center" wrapText="1"/>
    </xf>
    <xf numFmtId="0" fontId="19" fillId="36" borderId="77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66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49" fontId="21" fillId="0" borderId="78" xfId="0" applyNumberFormat="1" applyFont="1" applyFill="1" applyBorder="1" applyAlignment="1" applyProtection="1">
      <alignment horizontal="left" vertical="center"/>
      <protection locked="0"/>
    </xf>
    <xf numFmtId="0" fontId="19" fillId="36" borderId="71" xfId="0" applyFont="1" applyFill="1" applyBorder="1" applyAlignment="1">
      <alignment vertical="center"/>
    </xf>
    <xf numFmtId="0" fontId="19" fillId="36" borderId="19" xfId="0" applyFont="1" applyFill="1" applyBorder="1" applyAlignment="1">
      <alignment vertical="center"/>
    </xf>
    <xf numFmtId="0" fontId="19" fillId="36" borderId="50" xfId="0" applyFont="1" applyFill="1" applyBorder="1" applyAlignment="1">
      <alignment vertical="center"/>
    </xf>
    <xf numFmtId="0" fontId="19" fillId="36" borderId="46" xfId="0" applyFont="1" applyFill="1" applyBorder="1" applyAlignment="1">
      <alignment vertical="center"/>
    </xf>
    <xf numFmtId="0" fontId="19" fillId="36" borderId="50" xfId="0" applyFont="1" applyFill="1" applyBorder="1" applyAlignment="1">
      <alignment horizontal="left" vertical="center" wrapText="1"/>
    </xf>
    <xf numFmtId="0" fontId="19" fillId="36" borderId="46" xfId="0" applyFont="1" applyFill="1" applyBorder="1" applyAlignment="1">
      <alignment horizontal="left" vertical="center"/>
    </xf>
    <xf numFmtId="0" fontId="19" fillId="36" borderId="51" xfId="0" applyFont="1" applyFill="1" applyBorder="1" applyAlignment="1">
      <alignment vertical="center"/>
    </xf>
    <xf numFmtId="0" fontId="19" fillId="36" borderId="35" xfId="0" applyFont="1" applyFill="1" applyBorder="1" applyAlignment="1">
      <alignment vertical="center"/>
    </xf>
    <xf numFmtId="215" fontId="21" fillId="0" borderId="46" xfId="0" applyNumberFormat="1" applyFont="1" applyFill="1" applyBorder="1" applyAlignment="1" applyProtection="1">
      <alignment horizontal="left" vertical="center"/>
      <protection locked="0"/>
    </xf>
    <xf numFmtId="215" fontId="21" fillId="0" borderId="49" xfId="0" applyNumberFormat="1" applyFont="1" applyFill="1" applyBorder="1" applyAlignment="1" applyProtection="1">
      <alignment horizontal="left" vertical="center"/>
      <protection locked="0"/>
    </xf>
    <xf numFmtId="49" fontId="21" fillId="38" borderId="43" xfId="0" applyNumberFormat="1" applyFont="1" applyFill="1" applyBorder="1" applyAlignment="1">
      <alignment horizontal="left" vertical="center"/>
    </xf>
    <xf numFmtId="49" fontId="21" fillId="38" borderId="79" xfId="0" applyNumberFormat="1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33" xfId="0" applyFont="1" applyFill="1" applyBorder="1" applyAlignment="1" applyProtection="1">
      <alignment horizontal="left" vertical="center"/>
      <protection locked="0"/>
    </xf>
    <xf numFmtId="49" fontId="21" fillId="38" borderId="30" xfId="0" applyNumberFormat="1" applyFont="1" applyFill="1" applyBorder="1" applyAlignment="1">
      <alignment horizontal="left" vertical="center"/>
    </xf>
    <xf numFmtId="49" fontId="21" fillId="38" borderId="80" xfId="0" applyNumberFormat="1" applyFont="1" applyFill="1" applyBorder="1" applyAlignment="1">
      <alignment horizontal="left" vertical="center"/>
    </xf>
    <xf numFmtId="0" fontId="17" fillId="37" borderId="34" xfId="57" applyFont="1" applyFill="1" applyBorder="1" applyAlignment="1">
      <alignment horizontal="left"/>
      <protection/>
    </xf>
    <xf numFmtId="0" fontId="17" fillId="37" borderId="30" xfId="57" applyFont="1" applyFill="1" applyBorder="1" applyAlignment="1">
      <alignment horizontal="left"/>
      <protection/>
    </xf>
    <xf numFmtId="0" fontId="17" fillId="37" borderId="81" xfId="57" applyFont="1" applyFill="1" applyBorder="1" applyAlignment="1">
      <alignment horizontal="left"/>
      <protection/>
    </xf>
    <xf numFmtId="0" fontId="17" fillId="37" borderId="43" xfId="57" applyFont="1" applyFill="1" applyBorder="1" applyAlignment="1">
      <alignment horizontal="left"/>
      <protection/>
    </xf>
    <xf numFmtId="0" fontId="17" fillId="37" borderId="65" xfId="57" applyFont="1" applyFill="1" applyBorder="1" applyAlignment="1">
      <alignment horizontal="left"/>
      <protection/>
    </xf>
    <xf numFmtId="0" fontId="17" fillId="37" borderId="36" xfId="57" applyFont="1" applyFill="1" applyBorder="1" applyAlignment="1">
      <alignment horizontal="left"/>
      <protection/>
    </xf>
    <xf numFmtId="0" fontId="17" fillId="37" borderId="82" xfId="57" applyFont="1" applyFill="1" applyBorder="1" applyAlignment="1">
      <alignment horizontal="left"/>
      <protection/>
    </xf>
    <xf numFmtId="0" fontId="17" fillId="37" borderId="37" xfId="57" applyFont="1" applyFill="1" applyBorder="1" applyAlignment="1">
      <alignment horizontal="left"/>
      <protection/>
    </xf>
    <xf numFmtId="0" fontId="17" fillId="37" borderId="80" xfId="57" applyFont="1" applyFill="1" applyBorder="1" applyAlignment="1">
      <alignment horizontal="left"/>
      <protection/>
    </xf>
    <xf numFmtId="0" fontId="17" fillId="37" borderId="42" xfId="57" applyFont="1" applyFill="1" applyBorder="1" applyAlignment="1">
      <alignment horizontal="left"/>
      <protection/>
    </xf>
    <xf numFmtId="0" fontId="17" fillId="37" borderId="79" xfId="57" applyFont="1" applyFill="1" applyBorder="1" applyAlignment="1">
      <alignment horizontal="left"/>
      <protection/>
    </xf>
    <xf numFmtId="0" fontId="17" fillId="37" borderId="22" xfId="57" applyFont="1" applyFill="1" applyBorder="1" applyAlignment="1">
      <alignment horizontal="left"/>
      <protection/>
    </xf>
    <xf numFmtId="0" fontId="16" fillId="0" borderId="83" xfId="57" applyFont="1" applyBorder="1" applyAlignment="1" applyProtection="1">
      <alignment horizontal="left" vertical="top" wrapText="1"/>
      <protection locked="0"/>
    </xf>
    <xf numFmtId="0" fontId="16" fillId="0" borderId="66" xfId="57" applyFont="1" applyBorder="1" applyAlignment="1" applyProtection="1">
      <alignment horizontal="left" vertical="top" wrapText="1"/>
      <protection locked="0"/>
    </xf>
    <xf numFmtId="0" fontId="16" fillId="0" borderId="20" xfId="57" applyFont="1" applyBorder="1" applyAlignment="1" applyProtection="1">
      <alignment horizontal="left" vertical="top" wrapText="1"/>
      <protection locked="0"/>
    </xf>
    <xf numFmtId="0" fontId="16" fillId="0" borderId="0" xfId="57" applyFont="1" applyBorder="1" applyAlignment="1" applyProtection="1">
      <alignment horizontal="left" vertical="top" wrapText="1"/>
      <protection locked="0"/>
    </xf>
    <xf numFmtId="0" fontId="16" fillId="0" borderId="84" xfId="57" applyFont="1" applyBorder="1" applyAlignment="1" applyProtection="1">
      <alignment horizontal="left" vertical="top" wrapText="1"/>
      <protection locked="0"/>
    </xf>
    <xf numFmtId="0" fontId="16" fillId="0" borderId="25" xfId="57" applyFont="1" applyBorder="1" applyAlignment="1" applyProtection="1">
      <alignment horizontal="left" vertical="top" wrapText="1"/>
      <protection locked="0"/>
    </xf>
    <xf numFmtId="0" fontId="4" fillId="38" borderId="0" xfId="57" applyFont="1" applyFill="1" applyBorder="1" applyAlignment="1" applyProtection="1">
      <alignment horizontal="left"/>
      <protection/>
    </xf>
    <xf numFmtId="0" fontId="4" fillId="38" borderId="85" xfId="57" applyFont="1" applyFill="1" applyBorder="1" applyAlignment="1" applyProtection="1">
      <alignment horizontal="left"/>
      <protection/>
    </xf>
    <xf numFmtId="0" fontId="4" fillId="38" borderId="76" xfId="57" applyFont="1" applyFill="1" applyBorder="1" applyAlignment="1" applyProtection="1">
      <alignment horizontal="left"/>
      <protection/>
    </xf>
    <xf numFmtId="0" fontId="4" fillId="38" borderId="77" xfId="57" applyFont="1" applyFill="1" applyBorder="1" applyAlignment="1" applyProtection="1">
      <alignment horizontal="left"/>
      <protection/>
    </xf>
    <xf numFmtId="0" fontId="21" fillId="39" borderId="25" xfId="0" applyNumberFormat="1" applyFont="1" applyFill="1" applyBorder="1" applyAlignment="1" applyProtection="1">
      <alignment horizontal="center" vertical="center"/>
      <protection hidden="1"/>
    </xf>
    <xf numFmtId="0" fontId="21" fillId="39" borderId="86" xfId="0" applyNumberFormat="1" applyFont="1" applyFill="1" applyBorder="1" applyAlignment="1" applyProtection="1">
      <alignment horizontal="center" vertical="center"/>
      <protection hidden="1"/>
    </xf>
    <xf numFmtId="43" fontId="4" fillId="39" borderId="87" xfId="42" applyFont="1" applyFill="1" applyBorder="1" applyAlignment="1" applyProtection="1">
      <alignment horizontal="center"/>
      <protection hidden="1"/>
    </xf>
    <xf numFmtId="43" fontId="4" fillId="39" borderId="88" xfId="42" applyFont="1" applyFill="1" applyBorder="1" applyAlignment="1" applyProtection="1">
      <alignment horizontal="center"/>
      <protection hidden="1"/>
    </xf>
    <xf numFmtId="0" fontId="4" fillId="38" borderId="75" xfId="57" applyFont="1" applyFill="1" applyBorder="1" applyAlignment="1" applyProtection="1">
      <alignment horizontal="left"/>
      <protection/>
    </xf>
    <xf numFmtId="0" fontId="4" fillId="38" borderId="74" xfId="57" applyFont="1" applyFill="1" applyBorder="1" applyAlignment="1">
      <alignment horizontal="left"/>
      <protection/>
    </xf>
    <xf numFmtId="0" fontId="10" fillId="35" borderId="89" xfId="0" applyFont="1" applyFill="1" applyBorder="1" applyAlignment="1">
      <alignment horizontal="center" vertical="center"/>
    </xf>
    <xf numFmtId="0" fontId="10" fillId="35" borderId="90" xfId="0" applyFont="1" applyFill="1" applyBorder="1" applyAlignment="1">
      <alignment horizontal="center" vertical="center"/>
    </xf>
    <xf numFmtId="43" fontId="4" fillId="0" borderId="38" xfId="57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3" fontId="4" fillId="0" borderId="39" xfId="57" applyNumberFormat="1" applyFont="1" applyBorder="1" applyAlignment="1" applyProtection="1">
      <alignment/>
      <protection locked="0"/>
    </xf>
    <xf numFmtId="43" fontId="4" fillId="0" borderId="40" xfId="57" applyNumberFormat="1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43" fontId="24" fillId="39" borderId="39" xfId="42" applyFont="1" applyFill="1" applyBorder="1" applyAlignment="1" applyProtection="1">
      <alignment/>
      <protection/>
    </xf>
    <xf numFmtId="43" fontId="24" fillId="39" borderId="56" xfId="42" applyFont="1" applyFill="1" applyBorder="1" applyAlignment="1" applyProtection="1">
      <alignment/>
      <protection/>
    </xf>
    <xf numFmtId="43" fontId="3" fillId="0" borderId="76" xfId="42" applyFont="1" applyBorder="1" applyAlignment="1" applyProtection="1">
      <alignment/>
      <protection locked="0"/>
    </xf>
    <xf numFmtId="43" fontId="3" fillId="0" borderId="31" xfId="42" applyFont="1" applyBorder="1" applyAlignment="1" applyProtection="1">
      <alignment/>
      <protection locked="0"/>
    </xf>
    <xf numFmtId="43" fontId="24" fillId="0" borderId="38" xfId="42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49" fontId="3" fillId="0" borderId="44" xfId="57" applyNumberFormat="1" applyFont="1" applyBorder="1" applyAlignment="1" applyProtection="1">
      <alignment/>
      <protection locked="0"/>
    </xf>
    <xf numFmtId="49" fontId="3" fillId="0" borderId="81" xfId="57" applyNumberFormat="1" applyFont="1" applyBorder="1" applyAlignment="1" applyProtection="1">
      <alignment/>
      <protection locked="0"/>
    </xf>
    <xf numFmtId="49" fontId="3" fillId="0" borderId="43" xfId="57" applyNumberFormat="1" applyFont="1" applyBorder="1" applyAlignment="1" applyProtection="1">
      <alignment/>
      <protection locked="0"/>
    </xf>
    <xf numFmtId="49" fontId="3" fillId="0" borderId="34" xfId="57" applyNumberFormat="1" applyFont="1" applyBorder="1" applyAlignment="1" applyProtection="1">
      <alignment/>
      <protection locked="0"/>
    </xf>
    <xf numFmtId="49" fontId="3" fillId="0" borderId="23" xfId="57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ฟอร์มฏีกาในงบ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67722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PageLayoutView="0" workbookViewId="0" topLeftCell="A1">
      <selection activeCell="E4" sqref="E4:G4"/>
    </sheetView>
  </sheetViews>
  <sheetFormatPr defaultColWidth="0" defaultRowHeight="12.75" zeroHeight="1"/>
  <cols>
    <col min="1" max="1" width="5.00390625" style="25" customWidth="1"/>
    <col min="2" max="2" width="4.140625" style="25" customWidth="1"/>
    <col min="3" max="3" width="4.421875" style="25" customWidth="1"/>
    <col min="4" max="4" width="1.7109375" style="25" customWidth="1"/>
    <col min="5" max="5" width="7.00390625" style="25" customWidth="1"/>
    <col min="6" max="6" width="5.421875" style="25" customWidth="1"/>
    <col min="7" max="7" width="2.57421875" style="25" customWidth="1"/>
    <col min="8" max="8" width="2.7109375" style="25" hidden="1" customWidth="1"/>
    <col min="9" max="9" width="12.57421875" style="25" customWidth="1"/>
    <col min="10" max="10" width="1.57421875" style="25" customWidth="1"/>
    <col min="11" max="11" width="12.421875" style="25" customWidth="1"/>
    <col min="12" max="12" width="7.7109375" style="25" customWidth="1"/>
    <col min="13" max="13" width="1.421875" style="25" customWidth="1"/>
    <col min="14" max="14" width="7.7109375" style="25" customWidth="1"/>
    <col min="15" max="15" width="12.28125" style="25" customWidth="1"/>
    <col min="16" max="16" width="3.140625" style="25" customWidth="1"/>
    <col min="17" max="17" width="2.140625" style="25" customWidth="1"/>
    <col min="18" max="18" width="10.28125" style="25" customWidth="1"/>
    <col min="19" max="19" width="5.57421875" style="25" customWidth="1"/>
    <col min="20" max="20" width="14.00390625" style="25" customWidth="1"/>
    <col min="21" max="21" width="13.140625" style="25" customWidth="1"/>
    <col min="22" max="22" width="15.421875" style="25" customWidth="1"/>
    <col min="23" max="23" width="14.7109375" style="25" customWidth="1"/>
    <col min="24" max="24" width="9.140625" style="25" customWidth="1"/>
    <col min="25" max="25" width="7.7109375" style="25" customWidth="1"/>
    <col min="26" max="26" width="0.5625" style="25" customWidth="1"/>
    <col min="27" max="27" width="10.7109375" style="51" hidden="1" customWidth="1"/>
    <col min="28" max="28" width="17.00390625" style="25" hidden="1" customWidth="1"/>
    <col min="29" max="29" width="16.00390625" style="25" hidden="1" customWidth="1"/>
    <col min="30" max="30" width="8.57421875" style="25" hidden="1" customWidth="1"/>
    <col min="31" max="31" width="10.57421875" style="25" hidden="1" customWidth="1"/>
    <col min="32" max="32" width="15.7109375" style="25" hidden="1" customWidth="1"/>
    <col min="33" max="33" width="12.00390625" style="25" hidden="1" customWidth="1"/>
    <col min="34" max="34" width="17.140625" style="25" hidden="1" customWidth="1"/>
    <col min="35" max="35" width="18.00390625" style="25" hidden="1" customWidth="1"/>
    <col min="36" max="36" width="12.140625" style="25" hidden="1" customWidth="1"/>
    <col min="37" max="37" width="18.140625" style="25" hidden="1" customWidth="1"/>
    <col min="38" max="38" width="11.421875" style="25" hidden="1" customWidth="1"/>
    <col min="39" max="39" width="13.140625" style="25" hidden="1" customWidth="1"/>
    <col min="40" max="253" width="9.140625" style="25" hidden="1" customWidth="1"/>
    <col min="254" max="254" width="4.140625" style="25" hidden="1" customWidth="1"/>
    <col min="255" max="255" width="5.7109375" style="25" hidden="1" customWidth="1"/>
    <col min="256" max="16384" width="0" style="25" hidden="1" customWidth="1"/>
  </cols>
  <sheetData>
    <row r="1" spans="1:25" ht="30" customHeight="1" thickBot="1">
      <c r="A1" s="159" t="s">
        <v>147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1"/>
    </row>
    <row r="2" spans="1:25" ht="22.5" customHeight="1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7" s="26" customFormat="1" ht="14.25" customHeight="1">
      <c r="A3" s="166" t="s">
        <v>131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8"/>
      <c r="AA3" s="52"/>
    </row>
    <row r="4" spans="1:25" ht="21">
      <c r="A4" s="173" t="s">
        <v>2</v>
      </c>
      <c r="B4" s="174"/>
      <c r="C4" s="174"/>
      <c r="D4" s="174"/>
      <c r="E4" s="170"/>
      <c r="F4" s="170"/>
      <c r="G4" s="170"/>
      <c r="H4" s="27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81"/>
    </row>
    <row r="5" spans="1:25" ht="21">
      <c r="A5" s="173" t="s">
        <v>1</v>
      </c>
      <c r="B5" s="174"/>
      <c r="C5" s="174"/>
      <c r="D5" s="174"/>
      <c r="E5" s="170"/>
      <c r="F5" s="170"/>
      <c r="G5" s="170"/>
      <c r="H5" s="2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81"/>
    </row>
    <row r="6" spans="1:25" ht="21.75" thickBot="1">
      <c r="A6" s="171" t="s">
        <v>21</v>
      </c>
      <c r="B6" s="172"/>
      <c r="C6" s="172"/>
      <c r="D6" s="172"/>
      <c r="E6" s="147"/>
      <c r="F6" s="147"/>
      <c r="G6" s="147"/>
      <c r="H6" s="30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212"/>
    </row>
    <row r="7" spans="1:28" ht="21.75" thickBot="1">
      <c r="A7" s="156" t="s">
        <v>22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56" t="s">
        <v>3</v>
      </c>
      <c r="O7" s="157"/>
      <c r="P7" s="165"/>
      <c r="Q7" s="165"/>
      <c r="R7" s="165"/>
      <c r="S7" s="165"/>
      <c r="T7" s="165"/>
      <c r="U7" s="165"/>
      <c r="V7" s="165"/>
      <c r="W7" s="165"/>
      <c r="X7" s="165"/>
      <c r="Y7" s="169"/>
      <c r="AA7" s="48">
        <v>1</v>
      </c>
      <c r="AB7" s="1" t="s">
        <v>22</v>
      </c>
    </row>
    <row r="8" spans="1:28" ht="21">
      <c r="A8" s="47"/>
      <c r="B8" s="89"/>
      <c r="C8" s="67" t="s">
        <v>145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0" t="s">
        <v>126</v>
      </c>
      <c r="O8" s="81"/>
      <c r="P8" s="225"/>
      <c r="Q8" s="225"/>
      <c r="R8" s="225"/>
      <c r="S8" s="225"/>
      <c r="T8" s="225"/>
      <c r="U8" s="225"/>
      <c r="V8" s="225"/>
      <c r="W8" s="225"/>
      <c r="X8" s="225"/>
      <c r="Y8" s="226"/>
      <c r="AA8" s="48">
        <v>1</v>
      </c>
      <c r="AB8" s="1" t="s">
        <v>38</v>
      </c>
    </row>
    <row r="9" spans="1:28" ht="21">
      <c r="A9" s="85"/>
      <c r="B9" s="84"/>
      <c r="C9" s="86" t="s">
        <v>132</v>
      </c>
      <c r="D9" s="86"/>
      <c r="E9" s="86"/>
      <c r="F9" s="86"/>
      <c r="G9" s="86"/>
      <c r="H9" s="82"/>
      <c r="I9" s="83"/>
      <c r="J9" s="83"/>
      <c r="K9" s="82"/>
      <c r="L9" s="82"/>
      <c r="M9" s="82"/>
      <c r="N9" s="49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  <c r="AA9" s="50"/>
      <c r="AB9" s="1"/>
    </row>
    <row r="10" spans="1:25" ht="21.75" thickBot="1">
      <c r="A10" s="87"/>
      <c r="B10" s="90"/>
      <c r="C10" s="88" t="s">
        <v>137</v>
      </c>
      <c r="D10" s="88"/>
      <c r="E10" s="88"/>
      <c r="F10" s="88"/>
      <c r="G10" s="88"/>
      <c r="H10" s="83"/>
      <c r="I10" s="83"/>
      <c r="J10" s="83"/>
      <c r="K10" s="83"/>
      <c r="L10" s="83"/>
      <c r="M10" s="83"/>
      <c r="N10" s="45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</row>
    <row r="11" spans="1:29" ht="21.75" thickBot="1">
      <c r="A11" s="87"/>
      <c r="B11" s="88"/>
      <c r="C11" s="88"/>
      <c r="D11" s="88"/>
      <c r="E11" s="88"/>
      <c r="F11" s="88"/>
      <c r="G11" s="88"/>
      <c r="H11" s="83"/>
      <c r="I11" s="83"/>
      <c r="J11" s="83"/>
      <c r="K11" s="83"/>
      <c r="L11" s="83"/>
      <c r="M11" s="83"/>
      <c r="N11" s="156" t="s">
        <v>5</v>
      </c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8"/>
      <c r="AA11" s="48">
        <v>1</v>
      </c>
      <c r="AB11" s="1" t="s">
        <v>5</v>
      </c>
      <c r="AC11" s="25">
        <v>1</v>
      </c>
    </row>
    <row r="12" spans="1:28" ht="21.75">
      <c r="A12" s="215" t="s">
        <v>4</v>
      </c>
      <c r="B12" s="216"/>
      <c r="C12" s="216"/>
      <c r="D12" s="221"/>
      <c r="E12" s="221"/>
      <c r="F12" s="221"/>
      <c r="G12" s="222"/>
      <c r="H12" s="219" t="s">
        <v>32</v>
      </c>
      <c r="I12" s="220"/>
      <c r="J12" s="220"/>
      <c r="K12" s="221"/>
      <c r="L12" s="221"/>
      <c r="M12" s="221"/>
      <c r="N12" s="46"/>
      <c r="O12" s="79" t="s">
        <v>34</v>
      </c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28"/>
      <c r="AA12" s="53">
        <v>37987</v>
      </c>
      <c r="AB12" s="1" t="s">
        <v>40</v>
      </c>
    </row>
    <row r="13" spans="1:25" ht="21.75" thickBot="1">
      <c r="A13" s="213" t="s">
        <v>33</v>
      </c>
      <c r="B13" s="214"/>
      <c r="C13" s="214"/>
      <c r="D13" s="147"/>
      <c r="E13" s="147"/>
      <c r="F13" s="147"/>
      <c r="G13" s="177"/>
      <c r="H13" s="178"/>
      <c r="I13" s="179"/>
      <c r="J13" s="179"/>
      <c r="K13" s="148"/>
      <c r="L13" s="148"/>
      <c r="M13" s="148"/>
      <c r="N13" s="45"/>
      <c r="O13" s="66" t="s">
        <v>133</v>
      </c>
      <c r="P13" s="66"/>
      <c r="Q13" s="66"/>
      <c r="R13" s="66"/>
      <c r="S13" s="66"/>
      <c r="T13" s="66"/>
      <c r="U13" s="66"/>
      <c r="V13" s="66"/>
      <c r="W13" s="66"/>
      <c r="X13" s="223"/>
      <c r="Y13" s="224"/>
    </row>
    <row r="14" spans="1:25" ht="21.75" thickBot="1">
      <c r="A14" s="156" t="s">
        <v>24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8"/>
    </row>
    <row r="15" spans="1:25" ht="21.75" customHeight="1">
      <c r="A15" s="217" t="s">
        <v>129</v>
      </c>
      <c r="B15" s="218"/>
      <c r="C15" s="218"/>
      <c r="D15" s="218"/>
      <c r="E15" s="218"/>
      <c r="F15" s="218"/>
      <c r="G15" s="218"/>
      <c r="H15" s="218"/>
      <c r="I15" s="218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6"/>
    </row>
    <row r="16" spans="1:25" ht="21.75" customHeight="1">
      <c r="A16" s="173" t="s">
        <v>134</v>
      </c>
      <c r="B16" s="174"/>
      <c r="C16" s="174"/>
      <c r="D16" s="174"/>
      <c r="E16" s="174"/>
      <c r="F16" s="174"/>
      <c r="G16" s="174"/>
      <c r="H16" s="174"/>
      <c r="I16" s="174"/>
      <c r="J16" s="18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81"/>
    </row>
    <row r="17" spans="1:39" ht="22.5" thickBot="1">
      <c r="A17" s="171" t="s">
        <v>6</v>
      </c>
      <c r="B17" s="172"/>
      <c r="C17" s="172"/>
      <c r="D17" s="172"/>
      <c r="E17" s="172"/>
      <c r="F17" s="172"/>
      <c r="G17" s="172"/>
      <c r="H17" s="172"/>
      <c r="I17" s="172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212"/>
      <c r="AB17" s="37" t="s">
        <v>75</v>
      </c>
      <c r="AC17" s="37" t="s">
        <v>76</v>
      </c>
      <c r="AD17" s="37" t="s">
        <v>88</v>
      </c>
      <c r="AE17" s="37" t="s">
        <v>77</v>
      </c>
      <c r="AF17" s="37" t="s">
        <v>78</v>
      </c>
      <c r="AG17" s="37" t="s">
        <v>79</v>
      </c>
      <c r="AH17" s="39" t="s">
        <v>80</v>
      </c>
      <c r="AI17" s="37" t="s">
        <v>81</v>
      </c>
      <c r="AJ17" s="37" t="s">
        <v>89</v>
      </c>
      <c r="AK17" s="37" t="s">
        <v>90</v>
      </c>
      <c r="AL17" s="37" t="s">
        <v>91</v>
      </c>
      <c r="AM17" s="38" t="s">
        <v>92</v>
      </c>
    </row>
    <row r="18" spans="1:39" ht="21" customHeight="1">
      <c r="A18" s="191" t="s">
        <v>135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3"/>
      <c r="AA18" s="54" t="s">
        <v>65</v>
      </c>
      <c r="AB18" s="36" t="s">
        <v>7</v>
      </c>
      <c r="AC18" s="36" t="s">
        <v>8</v>
      </c>
      <c r="AD18" s="36" t="s">
        <v>26</v>
      </c>
      <c r="AE18" s="36" t="s">
        <v>28</v>
      </c>
      <c r="AF18" s="36" t="s">
        <v>67</v>
      </c>
      <c r="AG18" s="36" t="s">
        <v>35</v>
      </c>
      <c r="AH18" s="36" t="s">
        <v>36</v>
      </c>
      <c r="AI18" s="36" t="s">
        <v>37</v>
      </c>
      <c r="AJ18" s="36" t="s">
        <v>27</v>
      </c>
      <c r="AK18" s="36" t="s">
        <v>73</v>
      </c>
      <c r="AL18" s="36" t="s">
        <v>29</v>
      </c>
      <c r="AM18" s="36" t="s">
        <v>30</v>
      </c>
    </row>
    <row r="19" spans="1:39" s="31" customFormat="1" ht="17.25" customHeight="1">
      <c r="A19" s="194" t="s">
        <v>25</v>
      </c>
      <c r="B19" s="195"/>
      <c r="C19" s="195"/>
      <c r="D19" s="195"/>
      <c r="E19" s="195"/>
      <c r="F19" s="195"/>
      <c r="G19" s="195"/>
      <c r="H19" s="196"/>
      <c r="I19" s="185" t="s">
        <v>26</v>
      </c>
      <c r="J19" s="187" t="s">
        <v>28</v>
      </c>
      <c r="K19" s="188"/>
      <c r="L19" s="204" t="s">
        <v>67</v>
      </c>
      <c r="M19" s="205"/>
      <c r="N19" s="206"/>
      <c r="O19" s="210" t="s">
        <v>27</v>
      </c>
      <c r="P19" s="210"/>
      <c r="Q19" s="188"/>
      <c r="R19" s="187" t="s">
        <v>127</v>
      </c>
      <c r="S19" s="188"/>
      <c r="T19" s="185" t="s">
        <v>128</v>
      </c>
      <c r="U19" s="185" t="s">
        <v>141</v>
      </c>
      <c r="V19" s="185" t="s">
        <v>140</v>
      </c>
      <c r="W19" s="185" t="s">
        <v>143</v>
      </c>
      <c r="X19" s="187" t="s">
        <v>30</v>
      </c>
      <c r="Y19" s="188"/>
      <c r="AA19" s="55" t="s">
        <v>66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>
        <v>1</v>
      </c>
    </row>
    <row r="20" spans="1:39" s="31" customFormat="1" ht="36" customHeight="1">
      <c r="A20" s="200" t="s">
        <v>146</v>
      </c>
      <c r="B20" s="201"/>
      <c r="C20" s="202"/>
      <c r="D20" s="197" t="s">
        <v>8</v>
      </c>
      <c r="E20" s="198"/>
      <c r="F20" s="198"/>
      <c r="G20" s="198"/>
      <c r="H20" s="199"/>
      <c r="I20" s="203"/>
      <c r="J20" s="189"/>
      <c r="K20" s="190"/>
      <c r="L20" s="207"/>
      <c r="M20" s="208"/>
      <c r="N20" s="209"/>
      <c r="O20" s="211"/>
      <c r="P20" s="211"/>
      <c r="Q20" s="190"/>
      <c r="R20" s="189"/>
      <c r="S20" s="190"/>
      <c r="T20" s="186"/>
      <c r="U20" s="186"/>
      <c r="V20" s="186"/>
      <c r="W20" s="186"/>
      <c r="X20" s="189"/>
      <c r="Y20" s="190"/>
      <c r="AA20" s="55" t="s">
        <v>68</v>
      </c>
      <c r="AB20" s="41">
        <v>10</v>
      </c>
      <c r="AC20" s="41"/>
      <c r="AD20" s="41">
        <v>10</v>
      </c>
      <c r="AE20" s="41">
        <v>7</v>
      </c>
      <c r="AF20" s="41">
        <v>10</v>
      </c>
      <c r="AG20" s="41">
        <v>5</v>
      </c>
      <c r="AH20" s="41">
        <v>10</v>
      </c>
      <c r="AI20" s="41">
        <v>6</v>
      </c>
      <c r="AJ20" s="41">
        <v>16</v>
      </c>
      <c r="AK20" s="41">
        <v>14</v>
      </c>
      <c r="AL20" s="41">
        <v>12</v>
      </c>
      <c r="AM20" s="41">
        <v>10000000</v>
      </c>
    </row>
    <row r="21" spans="1:39" s="28" customFormat="1" ht="18" customHeight="1">
      <c r="A21" s="275"/>
      <c r="B21" s="111"/>
      <c r="C21" s="112"/>
      <c r="D21" s="110"/>
      <c r="E21" s="111"/>
      <c r="F21" s="111"/>
      <c r="G21" s="111"/>
      <c r="H21" s="112"/>
      <c r="I21" s="62"/>
      <c r="J21" s="110"/>
      <c r="K21" s="112"/>
      <c r="L21" s="94"/>
      <c r="M21" s="95"/>
      <c r="N21" s="96"/>
      <c r="O21" s="94"/>
      <c r="P21" s="95"/>
      <c r="Q21" s="96"/>
      <c r="R21" s="110"/>
      <c r="S21" s="184"/>
      <c r="T21" s="62"/>
      <c r="U21" s="70"/>
      <c r="V21" s="69"/>
      <c r="W21" s="73"/>
      <c r="X21" s="182"/>
      <c r="Y21" s="183"/>
      <c r="AA21" s="5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27" s="32" customFormat="1" ht="18" customHeight="1">
      <c r="A22" s="274"/>
      <c r="B22" s="120"/>
      <c r="C22" s="113"/>
      <c r="D22" s="108"/>
      <c r="E22" s="120"/>
      <c r="F22" s="120"/>
      <c r="G22" s="120"/>
      <c r="H22" s="113"/>
      <c r="I22" s="63"/>
      <c r="J22" s="108"/>
      <c r="K22" s="113"/>
      <c r="L22" s="91"/>
      <c r="M22" s="92"/>
      <c r="N22" s="93"/>
      <c r="O22" s="91"/>
      <c r="P22" s="92"/>
      <c r="Q22" s="93"/>
      <c r="R22" s="108"/>
      <c r="S22" s="109"/>
      <c r="T22" s="72"/>
      <c r="U22" s="71"/>
      <c r="V22" s="68"/>
      <c r="W22" s="74"/>
      <c r="X22" s="124"/>
      <c r="Y22" s="125"/>
      <c r="AA22" s="57"/>
    </row>
    <row r="23" spans="1:27" s="32" customFormat="1" ht="18" customHeight="1">
      <c r="A23" s="274"/>
      <c r="B23" s="120"/>
      <c r="C23" s="113"/>
      <c r="D23" s="108"/>
      <c r="E23" s="120"/>
      <c r="F23" s="120"/>
      <c r="G23" s="120"/>
      <c r="H23" s="113"/>
      <c r="I23" s="63"/>
      <c r="J23" s="108"/>
      <c r="K23" s="113"/>
      <c r="L23" s="91"/>
      <c r="M23" s="92"/>
      <c r="N23" s="93"/>
      <c r="O23" s="91"/>
      <c r="P23" s="92"/>
      <c r="Q23" s="93"/>
      <c r="R23" s="108"/>
      <c r="S23" s="109"/>
      <c r="T23" s="72"/>
      <c r="U23" s="71"/>
      <c r="V23" s="68"/>
      <c r="W23" s="74"/>
      <c r="X23" s="124"/>
      <c r="Y23" s="125"/>
      <c r="AA23" s="57"/>
    </row>
    <row r="24" spans="1:27" s="32" customFormat="1" ht="18" customHeight="1">
      <c r="A24" s="274"/>
      <c r="B24" s="120"/>
      <c r="C24" s="113"/>
      <c r="D24" s="108"/>
      <c r="E24" s="120"/>
      <c r="F24" s="120"/>
      <c r="G24" s="120"/>
      <c r="H24" s="113"/>
      <c r="I24" s="63"/>
      <c r="J24" s="108"/>
      <c r="K24" s="113"/>
      <c r="L24" s="91"/>
      <c r="M24" s="92"/>
      <c r="N24" s="93"/>
      <c r="O24" s="91"/>
      <c r="P24" s="92"/>
      <c r="Q24" s="93"/>
      <c r="R24" s="108"/>
      <c r="S24" s="109"/>
      <c r="T24" s="72"/>
      <c r="U24" s="71"/>
      <c r="V24" s="68"/>
      <c r="W24" s="74"/>
      <c r="X24" s="124"/>
      <c r="Y24" s="125"/>
      <c r="AA24" s="57"/>
    </row>
    <row r="25" spans="1:27" s="32" customFormat="1" ht="18" customHeight="1">
      <c r="A25" s="274"/>
      <c r="B25" s="120"/>
      <c r="C25" s="113"/>
      <c r="D25" s="108"/>
      <c r="E25" s="120"/>
      <c r="F25" s="120"/>
      <c r="G25" s="120"/>
      <c r="H25" s="113"/>
      <c r="I25" s="63"/>
      <c r="J25" s="108"/>
      <c r="K25" s="113"/>
      <c r="L25" s="91"/>
      <c r="M25" s="92"/>
      <c r="N25" s="93"/>
      <c r="O25" s="91"/>
      <c r="P25" s="92"/>
      <c r="Q25" s="93"/>
      <c r="R25" s="108"/>
      <c r="S25" s="109"/>
      <c r="T25" s="72"/>
      <c r="U25" s="71"/>
      <c r="V25" s="68"/>
      <c r="W25" s="74"/>
      <c r="X25" s="124"/>
      <c r="Y25" s="125"/>
      <c r="AA25" s="57"/>
    </row>
    <row r="26" spans="1:27" s="32" customFormat="1" ht="18" customHeight="1">
      <c r="A26" s="274"/>
      <c r="B26" s="120"/>
      <c r="C26" s="113"/>
      <c r="D26" s="108"/>
      <c r="E26" s="120"/>
      <c r="F26" s="120"/>
      <c r="G26" s="120"/>
      <c r="H26" s="113"/>
      <c r="I26" s="63"/>
      <c r="J26" s="108"/>
      <c r="K26" s="113"/>
      <c r="L26" s="91"/>
      <c r="M26" s="92"/>
      <c r="N26" s="93"/>
      <c r="O26" s="91"/>
      <c r="P26" s="92"/>
      <c r="Q26" s="93"/>
      <c r="R26" s="108"/>
      <c r="S26" s="109"/>
      <c r="T26" s="72"/>
      <c r="U26" s="71"/>
      <c r="V26" s="68"/>
      <c r="W26" s="74"/>
      <c r="X26" s="124"/>
      <c r="Y26" s="125"/>
      <c r="AA26" s="57"/>
    </row>
    <row r="27" spans="1:27" s="32" customFormat="1" ht="18" customHeight="1">
      <c r="A27" s="274"/>
      <c r="B27" s="120"/>
      <c r="C27" s="113"/>
      <c r="D27" s="108"/>
      <c r="E27" s="120"/>
      <c r="F27" s="120"/>
      <c r="G27" s="120"/>
      <c r="H27" s="113"/>
      <c r="I27" s="63"/>
      <c r="J27" s="108"/>
      <c r="K27" s="113"/>
      <c r="L27" s="91"/>
      <c r="M27" s="92"/>
      <c r="N27" s="93"/>
      <c r="O27" s="91"/>
      <c r="P27" s="92"/>
      <c r="Q27" s="93"/>
      <c r="R27" s="108"/>
      <c r="S27" s="109"/>
      <c r="T27" s="72"/>
      <c r="U27" s="71"/>
      <c r="V27" s="68"/>
      <c r="W27" s="74"/>
      <c r="X27" s="124"/>
      <c r="Y27" s="125"/>
      <c r="AA27" s="57"/>
    </row>
    <row r="28" spans="1:27" s="32" customFormat="1" ht="18" customHeight="1">
      <c r="A28" s="274"/>
      <c r="B28" s="120"/>
      <c r="C28" s="113"/>
      <c r="D28" s="108"/>
      <c r="E28" s="120"/>
      <c r="F28" s="120"/>
      <c r="G28" s="120"/>
      <c r="H28" s="113"/>
      <c r="I28" s="63"/>
      <c r="J28" s="108"/>
      <c r="K28" s="113"/>
      <c r="L28" s="91"/>
      <c r="M28" s="92"/>
      <c r="N28" s="93"/>
      <c r="O28" s="91"/>
      <c r="P28" s="92"/>
      <c r="Q28" s="93"/>
      <c r="R28" s="108"/>
      <c r="S28" s="109"/>
      <c r="T28" s="72"/>
      <c r="U28" s="71"/>
      <c r="V28" s="68"/>
      <c r="W28" s="74"/>
      <c r="X28" s="124"/>
      <c r="Y28" s="125"/>
      <c r="AA28" s="57"/>
    </row>
    <row r="29" spans="1:27" s="32" customFormat="1" ht="18" customHeight="1">
      <c r="A29" s="274"/>
      <c r="B29" s="120"/>
      <c r="C29" s="113"/>
      <c r="D29" s="108"/>
      <c r="E29" s="120"/>
      <c r="F29" s="120"/>
      <c r="G29" s="120"/>
      <c r="H29" s="113"/>
      <c r="I29" s="63"/>
      <c r="J29" s="108"/>
      <c r="K29" s="113"/>
      <c r="L29" s="91"/>
      <c r="M29" s="92"/>
      <c r="N29" s="93"/>
      <c r="O29" s="91"/>
      <c r="P29" s="92"/>
      <c r="Q29" s="93"/>
      <c r="R29" s="108"/>
      <c r="S29" s="109"/>
      <c r="T29" s="72"/>
      <c r="U29" s="71"/>
      <c r="V29" s="68"/>
      <c r="W29" s="74"/>
      <c r="X29" s="124"/>
      <c r="Y29" s="125"/>
      <c r="AA29" s="57"/>
    </row>
    <row r="30" spans="1:27" s="32" customFormat="1" ht="18" customHeight="1">
      <c r="A30" s="274"/>
      <c r="B30" s="120"/>
      <c r="C30" s="113"/>
      <c r="D30" s="108"/>
      <c r="E30" s="120"/>
      <c r="F30" s="120"/>
      <c r="G30" s="120"/>
      <c r="H30" s="113"/>
      <c r="I30" s="63"/>
      <c r="J30" s="108"/>
      <c r="K30" s="113"/>
      <c r="L30" s="91"/>
      <c r="M30" s="92"/>
      <c r="N30" s="93"/>
      <c r="O30" s="91"/>
      <c r="P30" s="92"/>
      <c r="Q30" s="93"/>
      <c r="R30" s="108"/>
      <c r="S30" s="109"/>
      <c r="T30" s="72"/>
      <c r="U30" s="71"/>
      <c r="V30" s="68"/>
      <c r="W30" s="74"/>
      <c r="X30" s="124"/>
      <c r="Y30" s="125"/>
      <c r="AA30" s="57"/>
    </row>
    <row r="31" spans="1:27" s="32" customFormat="1" ht="18" customHeight="1">
      <c r="A31" s="274"/>
      <c r="B31" s="120"/>
      <c r="C31" s="113"/>
      <c r="D31" s="108"/>
      <c r="E31" s="120"/>
      <c r="F31" s="120"/>
      <c r="G31" s="120"/>
      <c r="H31" s="113"/>
      <c r="I31" s="63"/>
      <c r="J31" s="108"/>
      <c r="K31" s="113"/>
      <c r="L31" s="91"/>
      <c r="M31" s="92"/>
      <c r="N31" s="93"/>
      <c r="O31" s="91"/>
      <c r="P31" s="92"/>
      <c r="Q31" s="93"/>
      <c r="R31" s="108"/>
      <c r="S31" s="109"/>
      <c r="T31" s="72"/>
      <c r="U31" s="71"/>
      <c r="V31" s="68"/>
      <c r="W31" s="74"/>
      <c r="X31" s="124"/>
      <c r="Y31" s="125"/>
      <c r="AA31" s="57"/>
    </row>
    <row r="32" spans="1:27" s="32" customFormat="1" ht="18" customHeight="1">
      <c r="A32" s="274"/>
      <c r="B32" s="120"/>
      <c r="C32" s="113"/>
      <c r="D32" s="108"/>
      <c r="E32" s="120"/>
      <c r="F32" s="120"/>
      <c r="G32" s="120"/>
      <c r="H32" s="113"/>
      <c r="I32" s="63"/>
      <c r="J32" s="108"/>
      <c r="K32" s="113"/>
      <c r="L32" s="91"/>
      <c r="M32" s="92"/>
      <c r="N32" s="93"/>
      <c r="O32" s="91"/>
      <c r="P32" s="92"/>
      <c r="Q32" s="93"/>
      <c r="R32" s="108"/>
      <c r="S32" s="109"/>
      <c r="T32" s="72"/>
      <c r="U32" s="71"/>
      <c r="V32" s="68"/>
      <c r="W32" s="74"/>
      <c r="X32" s="124"/>
      <c r="Y32" s="125"/>
      <c r="AA32" s="57"/>
    </row>
    <row r="33" spans="1:27" s="32" customFormat="1" ht="18" customHeight="1">
      <c r="A33" s="274"/>
      <c r="B33" s="120"/>
      <c r="C33" s="113"/>
      <c r="D33" s="108"/>
      <c r="E33" s="120"/>
      <c r="F33" s="120"/>
      <c r="G33" s="120"/>
      <c r="H33" s="113"/>
      <c r="I33" s="63"/>
      <c r="J33" s="108"/>
      <c r="K33" s="113"/>
      <c r="L33" s="91"/>
      <c r="M33" s="92"/>
      <c r="N33" s="93"/>
      <c r="O33" s="91"/>
      <c r="P33" s="92"/>
      <c r="Q33" s="93"/>
      <c r="R33" s="108"/>
      <c r="S33" s="109"/>
      <c r="T33" s="72"/>
      <c r="U33" s="71"/>
      <c r="V33" s="68"/>
      <c r="W33" s="74"/>
      <c r="X33" s="124"/>
      <c r="Y33" s="125"/>
      <c r="AA33" s="57"/>
    </row>
    <row r="34" spans="1:27" s="32" customFormat="1" ht="18" customHeight="1">
      <c r="A34" s="274"/>
      <c r="B34" s="120"/>
      <c r="C34" s="113"/>
      <c r="D34" s="108"/>
      <c r="E34" s="120"/>
      <c r="F34" s="120"/>
      <c r="G34" s="120"/>
      <c r="H34" s="113"/>
      <c r="I34" s="63"/>
      <c r="J34" s="108"/>
      <c r="K34" s="113"/>
      <c r="L34" s="91"/>
      <c r="M34" s="92"/>
      <c r="N34" s="93"/>
      <c r="O34" s="91"/>
      <c r="P34" s="92"/>
      <c r="Q34" s="93"/>
      <c r="R34" s="108"/>
      <c r="S34" s="109"/>
      <c r="T34" s="72"/>
      <c r="U34" s="71"/>
      <c r="V34" s="68"/>
      <c r="W34" s="74"/>
      <c r="X34" s="124"/>
      <c r="Y34" s="125"/>
      <c r="AA34" s="57"/>
    </row>
    <row r="35" spans="1:27" s="32" customFormat="1" ht="17.25" customHeight="1" thickBot="1">
      <c r="A35" s="272"/>
      <c r="B35" s="273"/>
      <c r="C35" s="271"/>
      <c r="D35" s="143"/>
      <c r="E35" s="273"/>
      <c r="F35" s="273"/>
      <c r="G35" s="273"/>
      <c r="H35" s="271"/>
      <c r="I35" s="64"/>
      <c r="J35" s="143"/>
      <c r="K35" s="271"/>
      <c r="L35" s="103"/>
      <c r="M35" s="104"/>
      <c r="N35" s="105"/>
      <c r="O35" s="103"/>
      <c r="P35" s="104"/>
      <c r="Q35" s="105"/>
      <c r="R35" s="143"/>
      <c r="S35" s="144"/>
      <c r="T35" s="76"/>
      <c r="U35" s="77"/>
      <c r="V35" s="75"/>
      <c r="W35" s="78"/>
      <c r="X35" s="267"/>
      <c r="Y35" s="268"/>
      <c r="AA35" s="57"/>
    </row>
    <row r="36" spans="1:25" ht="17.25" customHeight="1" thickBot="1">
      <c r="A36" s="119" t="s">
        <v>31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6" t="s">
        <v>30</v>
      </c>
      <c r="O36" s="107"/>
      <c r="P36" s="107"/>
      <c r="Q36" s="107"/>
      <c r="R36" s="107"/>
      <c r="S36" s="117" t="s">
        <v>39</v>
      </c>
      <c r="T36" s="117"/>
      <c r="U36" s="117"/>
      <c r="V36" s="117"/>
      <c r="W36" s="118"/>
      <c r="X36" s="145">
        <f>SUM(X21:X35)</f>
        <v>0</v>
      </c>
      <c r="Y36" s="146"/>
    </row>
    <row r="37" spans="1:25" ht="17.25" customHeight="1" thickTop="1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114" t="s">
        <v>9</v>
      </c>
      <c r="O37" s="115"/>
      <c r="P37" s="115"/>
      <c r="Q37" s="115"/>
      <c r="R37" s="155"/>
      <c r="S37" s="114" t="s">
        <v>142</v>
      </c>
      <c r="T37" s="115"/>
      <c r="U37" s="115"/>
      <c r="V37" s="115"/>
      <c r="W37" s="116"/>
      <c r="X37" s="257" t="s">
        <v>10</v>
      </c>
      <c r="Y37" s="258"/>
    </row>
    <row r="38" spans="1:28" ht="17.25" customHeight="1">
      <c r="A38" s="24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6" t="s">
        <v>11</v>
      </c>
      <c r="O38" s="153"/>
      <c r="P38" s="153" t="s">
        <v>12</v>
      </c>
      <c r="Q38" s="153"/>
      <c r="R38" s="154"/>
      <c r="S38" s="259"/>
      <c r="T38" s="260"/>
      <c r="U38" s="260"/>
      <c r="V38" s="260"/>
      <c r="W38" s="261"/>
      <c r="X38" s="269"/>
      <c r="Y38" s="270"/>
      <c r="AA38" s="48">
        <v>1</v>
      </c>
      <c r="AB38" s="1" t="s">
        <v>41</v>
      </c>
    </row>
    <row r="39" spans="1:28" ht="17.25" customHeight="1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151"/>
      <c r="O39" s="152"/>
      <c r="P39" s="133" t="s">
        <v>13</v>
      </c>
      <c r="Q39" s="133"/>
      <c r="R39" s="134"/>
      <c r="S39" s="262"/>
      <c r="T39" s="263"/>
      <c r="U39" s="263"/>
      <c r="V39" s="263"/>
      <c r="W39" s="264"/>
      <c r="X39" s="131"/>
      <c r="Y39" s="132"/>
      <c r="AA39" s="50"/>
      <c r="AB39" s="1"/>
    </row>
    <row r="40" spans="1:28" ht="17.25" customHeight="1">
      <c r="A40" s="24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9" t="s">
        <v>14</v>
      </c>
      <c r="O40" s="250"/>
      <c r="P40" s="247" t="s">
        <v>139</v>
      </c>
      <c r="Q40" s="247"/>
      <c r="R40" s="248"/>
      <c r="S40" s="97"/>
      <c r="T40" s="98"/>
      <c r="U40" s="98"/>
      <c r="V40" s="98"/>
      <c r="W40" s="99"/>
      <c r="X40" s="139"/>
      <c r="Y40" s="140"/>
      <c r="Z40" s="51">
        <v>1</v>
      </c>
      <c r="AA40" s="48">
        <f>IF(OR(AND(LEN(X40)&gt;0,Z40=1),AND(LEN(X41)&gt;0,Z40=2)),Z40,"")</f>
      </c>
      <c r="AB40" s="1" t="s">
        <v>42</v>
      </c>
    </row>
    <row r="41" spans="1:25" ht="17.25" customHeight="1">
      <c r="A41" s="243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149"/>
      <c r="O41" s="150"/>
      <c r="P41" s="150" t="s">
        <v>138</v>
      </c>
      <c r="Q41" s="150"/>
      <c r="R41" s="255"/>
      <c r="S41" s="100"/>
      <c r="T41" s="101"/>
      <c r="U41" s="101"/>
      <c r="V41" s="101"/>
      <c r="W41" s="102"/>
      <c r="X41" s="265"/>
      <c r="Y41" s="266"/>
    </row>
    <row r="42" spans="1:27" s="33" customFormat="1" ht="17.25" customHeight="1" thickBot="1">
      <c r="A42" s="243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114" t="s">
        <v>74</v>
      </c>
      <c r="O42" s="115"/>
      <c r="P42" s="115"/>
      <c r="Q42" s="115"/>
      <c r="R42" s="115"/>
      <c r="S42" s="135" t="s">
        <v>39</v>
      </c>
      <c r="T42" s="135"/>
      <c r="U42" s="135"/>
      <c r="V42" s="135"/>
      <c r="W42" s="136"/>
      <c r="X42" s="253">
        <f>X36-SUM(X38:X41)</f>
        <v>0</v>
      </c>
      <c r="Y42" s="254"/>
      <c r="AA42" s="58"/>
    </row>
    <row r="43" spans="1:27" s="33" customFormat="1" ht="33.75" customHeight="1" thickBot="1" thickTop="1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137" t="s">
        <v>15</v>
      </c>
      <c r="O43" s="138"/>
      <c r="P43" s="138"/>
      <c r="Q43" s="251" t="str">
        <f>_xlfn.BAHTTEXT(X42)</f>
        <v>ศูนย์บาทถ้วน</v>
      </c>
      <c r="R43" s="251"/>
      <c r="S43" s="251"/>
      <c r="T43" s="251"/>
      <c r="U43" s="251"/>
      <c r="V43" s="251"/>
      <c r="W43" s="251"/>
      <c r="X43" s="251"/>
      <c r="Y43" s="252"/>
      <c r="AA43" s="58"/>
    </row>
    <row r="44" spans="1:25" ht="17.25" customHeight="1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21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</row>
    <row r="45" spans="1:27" s="34" customFormat="1" ht="17.25" customHeight="1">
      <c r="A45" s="240" t="s">
        <v>16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3" t="s">
        <v>17</v>
      </c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5"/>
      <c r="AA45" s="59"/>
    </row>
    <row r="46" spans="1:27" s="34" customFormat="1" ht="17.25" customHeight="1">
      <c r="A46" s="229" t="s">
        <v>18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6" t="s">
        <v>23</v>
      </c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7"/>
      <c r="AA46" s="59"/>
    </row>
    <row r="47" spans="1:27" s="34" customFormat="1" ht="17.25" customHeight="1">
      <c r="A47" s="229" t="s">
        <v>19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6" t="s">
        <v>19</v>
      </c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7"/>
      <c r="AA47" s="59"/>
    </row>
    <row r="48" spans="1:27" s="34" customFormat="1" ht="17.25" customHeight="1" thickBot="1">
      <c r="A48" s="231" t="s">
        <v>20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8" t="s">
        <v>20</v>
      </c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9"/>
      <c r="AA48" s="59"/>
    </row>
    <row r="49" spans="1:25" ht="24.75" customHeight="1" thickBot="1">
      <c r="A49" s="127" t="s">
        <v>136</v>
      </c>
      <c r="B49" s="128"/>
      <c r="C49" s="128"/>
      <c r="D49" s="128"/>
      <c r="E49" s="128"/>
      <c r="F49" s="128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30"/>
    </row>
    <row r="50" spans="1:25" ht="15" customHeight="1">
      <c r="A50" s="126" t="s">
        <v>149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ht="21"/>
  </sheetData>
  <sheetProtection password="E2E7" sheet="1"/>
  <mergeCells count="195">
    <mergeCell ref="A25:C25"/>
    <mergeCell ref="A26:C26"/>
    <mergeCell ref="A32:C32"/>
    <mergeCell ref="A28:C28"/>
    <mergeCell ref="A29:C29"/>
    <mergeCell ref="D29:H29"/>
    <mergeCell ref="D28:H28"/>
    <mergeCell ref="A27:C27"/>
    <mergeCell ref="D25:H25"/>
    <mergeCell ref="D26:H26"/>
    <mergeCell ref="A24:C24"/>
    <mergeCell ref="J21:K21"/>
    <mergeCell ref="J24:K24"/>
    <mergeCell ref="J22:K22"/>
    <mergeCell ref="D23:H23"/>
    <mergeCell ref="A21:C21"/>
    <mergeCell ref="A22:C22"/>
    <mergeCell ref="A23:C23"/>
    <mergeCell ref="J23:K23"/>
    <mergeCell ref="A35:C35"/>
    <mergeCell ref="D34:H34"/>
    <mergeCell ref="D35:H35"/>
    <mergeCell ref="A30:C30"/>
    <mergeCell ref="A31:C31"/>
    <mergeCell ref="D33:H33"/>
    <mergeCell ref="A34:C34"/>
    <mergeCell ref="D30:H30"/>
    <mergeCell ref="A33:C33"/>
    <mergeCell ref="D31:H31"/>
    <mergeCell ref="J25:K25"/>
    <mergeCell ref="J26:K26"/>
    <mergeCell ref="J35:K35"/>
    <mergeCell ref="D32:H32"/>
    <mergeCell ref="J33:K33"/>
    <mergeCell ref="J34:K34"/>
    <mergeCell ref="D27:H27"/>
    <mergeCell ref="L32:N32"/>
    <mergeCell ref="L33:N33"/>
    <mergeCell ref="J31:K31"/>
    <mergeCell ref="L30:N30"/>
    <mergeCell ref="L31:N31"/>
    <mergeCell ref="J28:K28"/>
    <mergeCell ref="J29:K29"/>
    <mergeCell ref="J30:K30"/>
    <mergeCell ref="L29:N29"/>
    <mergeCell ref="S39:W39"/>
    <mergeCell ref="X41:Y41"/>
    <mergeCell ref="X34:Y34"/>
    <mergeCell ref="X35:Y35"/>
    <mergeCell ref="X32:Y32"/>
    <mergeCell ref="X33:Y33"/>
    <mergeCell ref="X38:Y38"/>
    <mergeCell ref="A45:M45"/>
    <mergeCell ref="A37:M43"/>
    <mergeCell ref="P40:R40"/>
    <mergeCell ref="N40:O40"/>
    <mergeCell ref="Q43:Y43"/>
    <mergeCell ref="X42:Y42"/>
    <mergeCell ref="P41:R41"/>
    <mergeCell ref="N38:O38"/>
    <mergeCell ref="X37:Y37"/>
    <mergeCell ref="S38:W38"/>
    <mergeCell ref="R30:S30"/>
    <mergeCell ref="R31:S31"/>
    <mergeCell ref="R32:S32"/>
    <mergeCell ref="A46:M46"/>
    <mergeCell ref="A48:M48"/>
    <mergeCell ref="N45:Y45"/>
    <mergeCell ref="N46:Y46"/>
    <mergeCell ref="N47:Y47"/>
    <mergeCell ref="N48:Y48"/>
    <mergeCell ref="A47:M47"/>
    <mergeCell ref="I4:Y4"/>
    <mergeCell ref="I5:Y5"/>
    <mergeCell ref="I6:Y6"/>
    <mergeCell ref="K12:M12"/>
    <mergeCell ref="P8:Y8"/>
    <mergeCell ref="O9:Y9"/>
    <mergeCell ref="O10:Y10"/>
    <mergeCell ref="A17:I17"/>
    <mergeCell ref="J17:Y17"/>
    <mergeCell ref="A13:C13"/>
    <mergeCell ref="A12:C12"/>
    <mergeCell ref="A16:I16"/>
    <mergeCell ref="A15:I15"/>
    <mergeCell ref="H12:J12"/>
    <mergeCell ref="D12:G12"/>
    <mergeCell ref="A14:Y14"/>
    <mergeCell ref="X13:Y13"/>
    <mergeCell ref="U19:U20"/>
    <mergeCell ref="A18:Y18"/>
    <mergeCell ref="A19:H19"/>
    <mergeCell ref="D20:H20"/>
    <mergeCell ref="A20:C20"/>
    <mergeCell ref="R19:S20"/>
    <mergeCell ref="J19:K20"/>
    <mergeCell ref="I19:I20"/>
    <mergeCell ref="L19:N20"/>
    <mergeCell ref="O19:Q20"/>
    <mergeCell ref="J15:Y15"/>
    <mergeCell ref="D13:G13"/>
    <mergeCell ref="H13:J13"/>
    <mergeCell ref="J16:Y16"/>
    <mergeCell ref="X21:Y21"/>
    <mergeCell ref="R21:S21"/>
    <mergeCell ref="W19:W20"/>
    <mergeCell ref="V19:V20"/>
    <mergeCell ref="X19:Y20"/>
    <mergeCell ref="T19:T20"/>
    <mergeCell ref="A1:Y1"/>
    <mergeCell ref="A2:Y2"/>
    <mergeCell ref="A7:M7"/>
    <mergeCell ref="A3:Y3"/>
    <mergeCell ref="N7:Y7"/>
    <mergeCell ref="E4:G4"/>
    <mergeCell ref="E5:G5"/>
    <mergeCell ref="A6:D6"/>
    <mergeCell ref="A4:D4"/>
    <mergeCell ref="A5:D5"/>
    <mergeCell ref="E6:G6"/>
    <mergeCell ref="K13:M13"/>
    <mergeCell ref="N42:R42"/>
    <mergeCell ref="N41:O41"/>
    <mergeCell ref="N39:O39"/>
    <mergeCell ref="P38:R38"/>
    <mergeCell ref="N37:R37"/>
    <mergeCell ref="N11:Y11"/>
    <mergeCell ref="D22:H22"/>
    <mergeCell ref="X22:Y22"/>
    <mergeCell ref="A44:M44"/>
    <mergeCell ref="R23:S23"/>
    <mergeCell ref="R24:S24"/>
    <mergeCell ref="R25:S25"/>
    <mergeCell ref="X23:Y23"/>
    <mergeCell ref="X24:Y24"/>
    <mergeCell ref="X25:Y25"/>
    <mergeCell ref="R26:S26"/>
    <mergeCell ref="R35:S35"/>
    <mergeCell ref="X36:Y36"/>
    <mergeCell ref="R29:S29"/>
    <mergeCell ref="X26:Y26"/>
    <mergeCell ref="A50:Y50"/>
    <mergeCell ref="A49:G49"/>
    <mergeCell ref="H49:Y49"/>
    <mergeCell ref="X39:Y39"/>
    <mergeCell ref="P39:R39"/>
    <mergeCell ref="S42:W42"/>
    <mergeCell ref="N43:P43"/>
    <mergeCell ref="X40:Y40"/>
    <mergeCell ref="L25:N25"/>
    <mergeCell ref="N44:Y44"/>
    <mergeCell ref="J27:K27"/>
    <mergeCell ref="X31:Y31"/>
    <mergeCell ref="X30:Y30"/>
    <mergeCell ref="X29:Y29"/>
    <mergeCell ref="X28:Y28"/>
    <mergeCell ref="R27:S27"/>
    <mergeCell ref="R28:S28"/>
    <mergeCell ref="X27:Y27"/>
    <mergeCell ref="L34:N34"/>
    <mergeCell ref="L35:N35"/>
    <mergeCell ref="D21:H21"/>
    <mergeCell ref="J32:K32"/>
    <mergeCell ref="S37:W37"/>
    <mergeCell ref="S36:W36"/>
    <mergeCell ref="A36:M36"/>
    <mergeCell ref="R22:S22"/>
    <mergeCell ref="D24:H24"/>
    <mergeCell ref="L23:N23"/>
    <mergeCell ref="O31:Q31"/>
    <mergeCell ref="O32:Q32"/>
    <mergeCell ref="S40:W40"/>
    <mergeCell ref="S41:W41"/>
    <mergeCell ref="O33:Q33"/>
    <mergeCell ref="O34:Q34"/>
    <mergeCell ref="O35:Q35"/>
    <mergeCell ref="N36:R36"/>
    <mergeCell ref="R33:S33"/>
    <mergeCell ref="R34:S34"/>
    <mergeCell ref="O28:Q28"/>
    <mergeCell ref="L26:N26"/>
    <mergeCell ref="L27:N27"/>
    <mergeCell ref="L28:N28"/>
    <mergeCell ref="O29:Q29"/>
    <mergeCell ref="O30:Q30"/>
    <mergeCell ref="O25:Q25"/>
    <mergeCell ref="O26:Q26"/>
    <mergeCell ref="O27:Q27"/>
    <mergeCell ref="L21:N21"/>
    <mergeCell ref="L22:N22"/>
    <mergeCell ref="O21:Q21"/>
    <mergeCell ref="O22:Q22"/>
    <mergeCell ref="O23:Q23"/>
    <mergeCell ref="O24:Q24"/>
    <mergeCell ref="L24:N24"/>
  </mergeCells>
  <dataValidations count="24">
    <dataValidation type="decimal" operator="greaterThanOrEqual" allowBlank="1" showErrorMessage="1" errorTitle="ข้อผิดพลาด" error="กรุณาใส่ จำนวนเงินที่หักไว้ เป็นตัวเลข &#10;จำนวนเงินมากกว่า 0.00 บาท" sqref="X38:Y41">
      <formula1>0</formula1>
    </dataValidation>
    <dataValidation type="textLength" operator="lessThanOrEqual" allowBlank="1" showErrorMessage="1" errorTitle="ข้อผิดพลาด" error="กรุณาใส่ รหัสงบประมาณ เป็น&#10;ตัวเลขจำนวนไม่เกิน 16 หลัก !" sqref="O21:Q35">
      <formula1>$AJ$20</formula1>
    </dataValidation>
    <dataValidation type="decimal" operator="greaterThanOrEqual" allowBlank="1" showErrorMessage="1" errorTitle="ข้อผิดพลาด" error="กรุณาใส่ จำนวนเงินขอเบิก เป็น&#10;ตัวเลข จำนวนเงินมากกว่า 0.00 บาท" sqref="X21:Y35">
      <formula1>$AL$19</formula1>
    </dataValidation>
    <dataValidation type="textLength" operator="lessThanOrEqual" allowBlank="1" showErrorMessage="1" errorTitle="ข้อผิดพลาด" error="กรุณาใส่ รหัสเขตพื้นที่งบประมาณ เป็น&#10;ตัวเลขจำนวนไม่เกิน 14 หลัก !" sqref="R21:S35">
      <formula1>$AK$20</formula1>
    </dataValidation>
    <dataValidation type="textLength" operator="equal" allowBlank="1" showErrorMessage="1" errorTitle="ข้อผิดพลาด" error="กรุณาใส่ รหัสกิจกรรม เป็น&#10;ตัวเลขจำนวน 12 หลัก !" sqref="T21:T35">
      <formula1>$AL$20</formula1>
    </dataValidation>
    <dataValidation type="decimal" operator="greaterThanOrEqual" allowBlank="1" showInputMessage="1" showErrorMessage="1" errorTitle="ข้อผิดพลาด" error="กรุณาใส่ค่า ฐานการคำนวน เป็นตัวเลข" sqref="S38:S41 T39:V41">
      <formula1>0</formula1>
    </dataValidation>
    <dataValidation type="textLength" operator="equal" allowBlank="1" showInputMessage="1" showErrorMessage="1" error="กรุณาระบุรหัสหมวดพัสดุจำนวน 8 หลัก !" sqref="U21:U35">
      <formula1>8</formula1>
    </dataValidation>
    <dataValidation type="textLength" operator="equal" allowBlank="1" showInputMessage="1" showErrorMessage="1" errorTitle="ความผิดพลาด" error="กรุณาใส่ business Partner เป็น X แล้วตามด้วยรหัสหน่วยงาน 4 หลัก" sqref="W21:W35">
      <formula1>5</formula1>
    </dataValidation>
    <dataValidation type="textLength" operator="equal" allowBlank="1" showInputMessage="1" showErrorMessage="1" errorTitle="ข้อผิดพลาด" error="กรุณาใส่ แหล่งของเงิน เป็น&#10;ตัวเลขจำนวน 7 หลัก !" sqref="P8">
      <formula1>7</formula1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D12:G12 K12:M12">
      <formula1>$Y$12</formula1>
    </dataValidation>
    <dataValidation type="textLength" operator="lessThanOrEqual" allowBlank="1" showInputMessage="1" showErrorMessage="1" errorTitle="ข้อผิดพลาด" error="กรุณาใส่ การอ้างอิง เป็น&#10;ข้อความยาวไม่เกิน 16 ตัวอักษร !" sqref="D13:G13 K13">
      <formula1>16</formula1>
    </dataValidation>
    <dataValidation type="textLength" operator="lessThanOrEqual" allowBlank="1" showInputMessage="1" showErrorMessage="1" errorTitle="ข้อผิดพลาด" error="กรุณาใส่ เลขที่บัญชีเงินฝากธนาคาร เป็น&#10;ตัวเลขจำนวนไม่เกิน 16 หลัก !" sqref="J17:Y17">
      <formula1>16</formula1>
    </dataValidation>
    <dataValidation type="textLength" operator="lessThanOrEqual" allowBlank="1" showInputMessage="1" showErrorMessage="1" errorTitle="ข้อผิดพลาด" error="กรุณาใส่ ชื่อบัญชีเงินฝาก เป็น&#10;ข้อความยาวไม่เกิน 40 ตัวอักษร !" sqref="J16:Y16">
      <formula1>40</formula1>
    </dataValidation>
    <dataValidation type="textLength" allowBlank="1" showInputMessage="1" showErrorMessage="1" errorTitle="ข้อผิดพลาด" error="กรุณาใส่ เลขประจำตัวบัตรประชาชน เป็น&#10;ตัวเลขจำนวน 13 หลัก / &#10;หรือ เลขประจำตัวผู้เสียภาษี เป็น&#10;ตัวเลขจำนวน 10  หลัก !" sqref="J15:Y15">
      <formula1>10</formula1>
      <formula2>13</formula2>
    </dataValidation>
    <dataValidation allowBlank="1" showInputMessage="1" showErrorMessage="1" errorTitle="ข้อผิดพลาด" error="กรุณาใส่ คำอธิบายรายการ&#10;เป็นข้อความยาวไม่เกิน x ตัวอักษร !" sqref="A37:M42"/>
    <dataValidation type="custom" operator="equal" allowBlank="1" showErrorMessage="1" errorTitle="ข้อผิดพลาด" error="กรุณาใส่รหัสบัญชีเป็นตัวเลข 10 หลัก ! หรือระบุรหัสบัญชีแยกประเภทให้สัมพันธ์กับประเภทรายการขอเบิก" sqref="A35:C35">
      <formula1>IF(LEN(A35)&lt;&gt;$AB$20,FALSE,IF($AA$7=3,IF(A35="1102010102",TRUE,FALSE),TRUE))</formula1>
    </dataValidation>
    <dataValidation type="textLength" operator="equal" allowBlank="1" showErrorMessage="1" errorTitle="ข้อผิดพลาด" error="กรุณาใส่ รหัสศูนย์ต้นทุน เป็น&#10;ตัวเลขจำนวน 10 หลัก !" sqref="I21:I35">
      <formula1>$AD$20</formula1>
    </dataValidation>
    <dataValidation type="textLength" operator="equal" allowBlank="1" showErrorMessage="1" errorTitle="ข้อผิดพลาด" error="กรุณาใส่ รหัสบัญชีย่อย เป็น&#10;ตัวเลขจำนวน 7 หลัก !" sqref="J21:K35">
      <formula1>$AE$20</formula1>
    </dataValidation>
    <dataValidation type="textLength" operator="equal" allowBlank="1" showErrorMessage="1" errorTitle="ข้อผิดพลาด" error="กรุณาใส่ รหัสเจ้าของบัญชีย่อย เป็น&#10;ตัวเลขจำนวน 10 หลัก !" sqref="L21:L35">
      <formula1>$AF$20</formula1>
    </dataValidation>
    <dataValidation type="textLength" operator="equal" allowBlank="1" showErrorMessage="1" errorTitle="ข้อผิดพลาด" error="กรุณาใส่ รหัสหน่วยงาน เป็น&#10;ตัวเลขจำนวน 4 หลัก !" sqref="E4:G4">
      <formula1>4</formula1>
    </dataValidation>
    <dataValidation type="textLength" operator="equal" allowBlank="1" showErrorMessage="1" errorTitle="ข้อผิดพลาด" error="กรุณาใส่ รหัสจังหวัด เป็น&#10;ตัวเลขจำนวน 4 หลัก !" sqref="E5:G5">
      <formula1>4</formula1>
    </dataValidation>
    <dataValidation type="textLength" operator="equal" allowBlank="1" showInputMessage="1" showErrorMessage="1" errorTitle="ข้อผิดพลาด" error="กรุณาใส่ หน่วยเบิกจ่าย เป็น&#10;ตัวเลขจำนวน 10 หลัก !" sqref="E6:G6">
      <formula1>10</formula1>
    </dataValidation>
    <dataValidation type="custom" operator="equal" allowBlank="1" showErrorMessage="1" errorTitle="ข้อผิดพลาด" error="กรุณาใส่รหัสบัญชีเป็นตัวเลข 10 หลัก ! หรือระบุรหัสบัญชีแยกประเภทให้สัมพันธ์กับประเภทรายการขอเบิก" sqref="A21:C21 A22:C22 A23:C23 A24:C24 A25:C25 A26:C26 A27:C27 A28:C28 A29:C29 A30:C30 A31:C31 A32:C32 A33:C33">
      <formula1>IF(LEN(A21)&lt;&gt;$AB$20,FALSE,IF($AA$7=3,IF(A21="1102010102",TRUE,FALSE),TRUE))</formula1>
    </dataValidation>
    <dataValidation type="custom" operator="equal" allowBlank="1" showErrorMessage="1" errorTitle="ข้อผิดพลาด" error="กรุณาใส่รหัสบัญชีเป็นตัวเลข 10 หลัก ! หรือระบุรหัสบัญชีแยกประเภทให้สัมพันธ์กับประเภทรายการขอเบิก" sqref="A34:C34">
      <formula1>IF(LEN(A34)&lt;&gt;$AB$20,FALSE,IF($AA$7=3,IF(A34="1102010102",TRUE,FALSE),TRUE))</formula1>
    </dataValidation>
  </dataValidations>
  <printOptions horizontalCentered="1"/>
  <pageMargins left="0.2362204724409449" right="0.1968503937007874" top="0.41" bottom="0.31496062992125984" header="0.2362204724409449" footer="0.15748031496062992"/>
  <pageSetup fitToHeight="1" fitToWidth="1" horizontalDpi="300" verticalDpi="300" orientation="portrait" paperSize="9" scale="56" r:id="rId3"/>
  <headerFooter alignWithMargins="0">
    <oddHeader>&amp;RGFMIS.ทข02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="65" zoomScaleNormal="65" zoomScalePageLayoutView="0" workbookViewId="0" topLeftCell="A1">
      <selection activeCell="E8" sqref="E8"/>
    </sheetView>
  </sheetViews>
  <sheetFormatPr defaultColWidth="0" defaultRowHeight="15" customHeight="1" zeroHeight="1"/>
  <cols>
    <col min="1" max="1" width="18.57421875" style="2" bestFit="1" customWidth="1"/>
    <col min="2" max="2" width="14.421875" style="2" bestFit="1" customWidth="1"/>
    <col min="3" max="3" width="16.8515625" style="2" bestFit="1" customWidth="1"/>
    <col min="4" max="4" width="16.8515625" style="2" customWidth="1"/>
    <col min="5" max="6" width="18.140625" style="2" bestFit="1" customWidth="1"/>
    <col min="7" max="7" width="18.28125" style="2" bestFit="1" customWidth="1"/>
    <col min="8" max="8" width="10.57421875" style="2" bestFit="1" customWidth="1"/>
    <col min="9" max="9" width="16.421875" style="2" bestFit="1" customWidth="1"/>
    <col min="10" max="10" width="16.28125" style="2" bestFit="1" customWidth="1"/>
    <col min="11" max="11" width="18.28125" style="2" bestFit="1" customWidth="1"/>
    <col min="12" max="12" width="18.7109375" style="2" bestFit="1" customWidth="1"/>
    <col min="13" max="13" width="15.421875" style="2" bestFit="1" customWidth="1"/>
    <col min="14" max="14" width="18.140625" style="2" bestFit="1" customWidth="1"/>
    <col min="15" max="15" width="21.421875" style="2" bestFit="1" customWidth="1"/>
    <col min="16" max="16" width="11.140625" style="2" bestFit="1" customWidth="1"/>
    <col min="17" max="18" width="11.421875" style="2" bestFit="1" customWidth="1"/>
    <col min="19" max="19" width="10.00390625" style="2" bestFit="1" customWidth="1"/>
    <col min="20" max="20" width="13.57421875" style="2" bestFit="1" customWidth="1"/>
    <col min="21" max="21" width="10.00390625" style="2" bestFit="1" customWidth="1"/>
    <col min="22" max="22" width="14.28125" style="2" bestFit="1" customWidth="1"/>
    <col min="23" max="23" width="15.7109375" style="2" bestFit="1" customWidth="1"/>
    <col min="24" max="24" width="15.421875" style="2" bestFit="1" customWidth="1"/>
    <col min="25" max="25" width="15.7109375" style="2" bestFit="1" customWidth="1"/>
    <col min="26" max="26" width="16.8515625" style="2" bestFit="1" customWidth="1"/>
    <col min="27" max="27" width="11.00390625" style="2" bestFit="1" customWidth="1"/>
    <col min="28" max="28" width="17.140625" style="2" bestFit="1" customWidth="1"/>
    <col min="29" max="29" width="15.7109375" style="2" bestFit="1" customWidth="1"/>
    <col min="30" max="30" width="16.7109375" style="2" bestFit="1" customWidth="1"/>
    <col min="31" max="31" width="9.7109375" style="2" bestFit="1" customWidth="1"/>
    <col min="32" max="32" width="17.140625" style="2" bestFit="1" customWidth="1"/>
    <col min="33" max="33" width="15.7109375" style="2" bestFit="1" customWidth="1"/>
    <col min="34" max="34" width="16.7109375" style="2" bestFit="1" customWidth="1"/>
    <col min="35" max="35" width="20.140625" style="2" bestFit="1" customWidth="1"/>
    <col min="36" max="36" width="13.57421875" style="2" bestFit="1" customWidth="1"/>
    <col min="37" max="37" width="13.140625" style="2" bestFit="1" customWidth="1"/>
    <col min="38" max="38" width="14.00390625" style="2" bestFit="1" customWidth="1"/>
    <col min="39" max="39" width="17.7109375" style="2" bestFit="1" customWidth="1"/>
    <col min="40" max="40" width="17.8515625" style="2" bestFit="1" customWidth="1"/>
    <col min="41" max="41" width="18.57421875" style="2" bestFit="1" customWidth="1"/>
    <col min="42" max="42" width="9.140625" style="2" customWidth="1"/>
    <col min="43" max="16384" width="0" style="2" hidden="1" customWidth="1"/>
  </cols>
  <sheetData>
    <row r="1" spans="1:4" ht="15" customHeight="1">
      <c r="A1" s="6" t="s">
        <v>97</v>
      </c>
      <c r="B1" s="6" t="s">
        <v>98</v>
      </c>
      <c r="C1" s="6" t="s">
        <v>49</v>
      </c>
      <c r="D1" s="6" t="s">
        <v>99</v>
      </c>
    </row>
    <row r="2" spans="1:4" ht="15" customHeight="1">
      <c r="A2" s="7"/>
      <c r="B2" s="8" t="s">
        <v>144</v>
      </c>
      <c r="C2" s="8">
        <f>CONCATENATE(Input!$E$4)</f>
      </c>
      <c r="D2" s="8" t="s">
        <v>148</v>
      </c>
    </row>
    <row r="3" ht="15" customHeight="1"/>
    <row r="4" spans="1:11" ht="15" customHeight="1">
      <c r="A4" s="6" t="s">
        <v>43</v>
      </c>
      <c r="B4" s="6" t="s">
        <v>46</v>
      </c>
      <c r="C4" s="6" t="s">
        <v>100</v>
      </c>
      <c r="D4" s="6" t="s">
        <v>101</v>
      </c>
      <c r="E4" s="6" t="s">
        <v>102</v>
      </c>
      <c r="F4" s="6" t="s">
        <v>103</v>
      </c>
      <c r="G4" s="6" t="s">
        <v>104</v>
      </c>
      <c r="H4" s="6" t="s">
        <v>105</v>
      </c>
      <c r="I4" s="6" t="s">
        <v>106</v>
      </c>
      <c r="J4" s="6" t="s">
        <v>107</v>
      </c>
      <c r="K4" s="6" t="s">
        <v>58</v>
      </c>
    </row>
    <row r="5" spans="1:11" ht="15" customHeight="1">
      <c r="A5" s="7"/>
      <c r="B5" s="8" t="s">
        <v>45</v>
      </c>
      <c r="C5" s="8" t="str">
        <f>IF(Input!$AA$7=1,IF(Input!$AA$8=1,IF(Input!$AA$11=1,"KS","KQ"),""),IF(Input!$AA$7=1,IF(Input!$AA$8=1,IF(Input!$AA$11=2,"KC",""),""),IF(Input!$AA$7=2,IF(Input!$AA$8=1,IF(Input!$AA$11=2,"KQ",""),""),IF(Input!$AA$7=3,IF(Input!$AA$8=1,IF(Input!$AA$11=2,"KQ",""),""),""))))</f>
        <v>KS</v>
      </c>
      <c r="D5" s="8">
        <f>CONCATENATE(Input!$E$4)</f>
      </c>
      <c r="E5" s="8" t="str">
        <f>TEXT(Input!$D$12,"yyyymmdd")</f>
        <v>19000100</v>
      </c>
      <c r="F5" s="8" t="str">
        <f>TEXT(Input!$K$12,"yyyymmdd")</f>
        <v>19000100</v>
      </c>
      <c r="G5" s="9">
        <f>CONCATENATE(Input!$D$13)</f>
      </c>
      <c r="H5" s="8" t="s">
        <v>69</v>
      </c>
      <c r="I5" s="65"/>
      <c r="J5" s="7"/>
      <c r="K5" s="9">
        <f>CONCATENATE(Input!$E$6)</f>
      </c>
    </row>
    <row r="6" spans="1:4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51</v>
      </c>
      <c r="P6" s="4"/>
      <c r="Q6" s="4" t="s">
        <v>54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 t="s">
        <v>48</v>
      </c>
      <c r="AK6" s="4" t="s">
        <v>47</v>
      </c>
      <c r="AL6" s="4"/>
      <c r="AM6" s="4"/>
      <c r="AN6" s="4"/>
      <c r="AO6" s="4"/>
    </row>
    <row r="7" spans="1:41" ht="15" customHeight="1">
      <c r="A7" s="10" t="s">
        <v>44</v>
      </c>
      <c r="B7" s="10" t="s">
        <v>46</v>
      </c>
      <c r="C7" s="11" t="s">
        <v>108</v>
      </c>
      <c r="D7" s="11" t="s">
        <v>109</v>
      </c>
      <c r="E7" s="11" t="s">
        <v>110</v>
      </c>
      <c r="F7" s="11" t="s">
        <v>111</v>
      </c>
      <c r="G7" s="11" t="s">
        <v>112</v>
      </c>
      <c r="H7" s="11" t="s">
        <v>113</v>
      </c>
      <c r="I7" s="11" t="s">
        <v>114</v>
      </c>
      <c r="J7" s="11" t="s">
        <v>115</v>
      </c>
      <c r="K7" s="11" t="s">
        <v>116</v>
      </c>
      <c r="L7" s="11" t="s">
        <v>117</v>
      </c>
      <c r="M7" s="11" t="s">
        <v>118</v>
      </c>
      <c r="N7" s="11" t="s">
        <v>119</v>
      </c>
      <c r="O7" s="18" t="s">
        <v>50</v>
      </c>
      <c r="P7" s="18" t="s">
        <v>52</v>
      </c>
      <c r="Q7" s="19" t="s">
        <v>53</v>
      </c>
      <c r="R7" s="19" t="s">
        <v>55</v>
      </c>
      <c r="S7" s="19" t="s">
        <v>56</v>
      </c>
      <c r="T7" s="19" t="s">
        <v>57</v>
      </c>
      <c r="U7" s="19" t="s">
        <v>58</v>
      </c>
      <c r="V7" s="20" t="s">
        <v>59</v>
      </c>
      <c r="W7" s="20" t="s">
        <v>60</v>
      </c>
      <c r="X7" s="11" t="s">
        <v>120</v>
      </c>
      <c r="Y7" s="11" t="s">
        <v>121</v>
      </c>
      <c r="Z7" s="11" t="s">
        <v>122</v>
      </c>
      <c r="AA7" s="11" t="s">
        <v>61</v>
      </c>
      <c r="AB7" s="11" t="s">
        <v>62</v>
      </c>
      <c r="AC7" s="11" t="s">
        <v>63</v>
      </c>
      <c r="AD7" s="11" t="s">
        <v>64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71</v>
      </c>
      <c r="AJ7" s="11" t="s">
        <v>86</v>
      </c>
      <c r="AK7" s="11" t="s">
        <v>87</v>
      </c>
      <c r="AL7" s="11" t="s">
        <v>123</v>
      </c>
      <c r="AM7" s="11" t="s">
        <v>124</v>
      </c>
      <c r="AN7" s="11" t="s">
        <v>125</v>
      </c>
      <c r="AO7" s="11" t="s">
        <v>130</v>
      </c>
    </row>
    <row r="8" spans="1:41" ht="15" customHeight="1">
      <c r="A8" s="12"/>
      <c r="B8" s="13" t="s">
        <v>70</v>
      </c>
      <c r="C8" s="21" t="s">
        <v>84</v>
      </c>
      <c r="D8" s="13" t="s">
        <v>82</v>
      </c>
      <c r="E8" s="13">
        <f>IF(Input!$AA$11&lt;&gt;1,IF(Input!$AA$7=1,"V","A")&amp;IF(OR(D5="A002",D5="A003",D5="A004",D5="A005",D5="A006"),LEFT(Input!$E$6,2)&amp;RIGHT(Input!$E$6,LEN(Input!$E$6)-3),D5&amp;RIGHT(K5,5)),"")</f>
      </c>
      <c r="F8" s="13">
        <f>CONCATENATE(Input!$E$5)</f>
      </c>
      <c r="G8" s="44"/>
      <c r="H8" s="12"/>
      <c r="I8" s="44"/>
      <c r="J8" s="44"/>
      <c r="K8" s="44"/>
      <c r="L8" s="22">
        <f>ABS(Input!$X$36)</f>
        <v>0</v>
      </c>
      <c r="M8" s="12"/>
      <c r="N8" s="13">
        <f>CONCATENATE(Input!$K$13)</f>
      </c>
      <c r="O8" s="12"/>
      <c r="P8" s="61"/>
      <c r="Q8" s="12"/>
      <c r="R8" s="12"/>
      <c r="S8" s="44"/>
      <c r="T8" s="44"/>
      <c r="U8" s="12"/>
      <c r="V8" s="12"/>
      <c r="W8" s="12"/>
      <c r="X8" s="12"/>
      <c r="Y8" s="21" t="s">
        <v>72</v>
      </c>
      <c r="Z8" s="13" t="str">
        <f>IF(Input!$AA$8=1,IF(Input!$AA$11=1,"3",IF(Input!$AA$11=2,"4",IF(Input!$AA$11=3,"C",""))),IF(Input!$AA$8=2,IF(Input!$AA$11=3,"C","5"),""))</f>
        <v>3</v>
      </c>
      <c r="AA8" s="13" t="str">
        <f>IF(LEFT($E$8,1)="A","13",IF(Input!$AA$38=1,"11",IF(Input!$AA$38=2,"10","")))</f>
        <v>11</v>
      </c>
      <c r="AB8" s="13" t="str">
        <f>IF(LEFT($E$8,1)="A","A4",IF(Input!$AA$38=1,"A2",IF(Input!$AA$38=2,"A1","")))</f>
        <v>A2</v>
      </c>
      <c r="AC8" s="13">
        <f>IF(Input!$AA$38=1,Input!$S$38,IF(Input!$AA$38=2,Input!$S$39,""))</f>
        <v>0</v>
      </c>
      <c r="AD8" s="13">
        <f>IF(Input!$AA$38=1,Input!$X$38,IF(Input!$AA$38=2,Input!$X$39,""))</f>
        <v>0</v>
      </c>
      <c r="AE8" s="13">
        <f>IF(Input!$AA$40=1,"01",IF(Input!$AA$40=2,"02",""))</f>
      </c>
      <c r="AF8" s="13">
        <f>IF(Input!$AA$40=1,"B1",IF(Input!$AA$40=2,"B2",""))</f>
      </c>
      <c r="AG8" s="13">
        <f>IF(Input!$AA$40=1,Input!S40,IF(Input!$AA$40=2,Input!S41,""))</f>
      </c>
      <c r="AH8" s="13">
        <f>IF(Input!$AA$40=1,Input!X40,IF(Input!$AA$40=2,Input!X41,""))</f>
      </c>
      <c r="AI8" s="13">
        <f>CONCATENATE(Input!$J$15)</f>
      </c>
      <c r="AJ8" s="13">
        <f>CONCATENATE(Input!$J$17)</f>
      </c>
      <c r="AK8" s="12"/>
      <c r="AL8" s="12"/>
      <c r="AM8" s="12"/>
      <c r="AN8" s="13">
        <f>CONCATENATE(Input!$J$16)</f>
      </c>
      <c r="AO8" s="13"/>
    </row>
    <row r="9" spans="1:41" ht="15" customHeight="1">
      <c r="A9" s="12"/>
      <c r="B9" s="13" t="s">
        <v>70</v>
      </c>
      <c r="C9" s="21" t="s">
        <v>85</v>
      </c>
      <c r="D9" s="13" t="s">
        <v>83</v>
      </c>
      <c r="E9" s="13">
        <f>CONCATENATE(Input!A21)</f>
      </c>
      <c r="F9" s="13">
        <f>CONCATENATE(Input!$E$5)</f>
      </c>
      <c r="G9" s="13">
        <f>CONCATENATE(Input!I21)</f>
      </c>
      <c r="H9" s="13">
        <f>CONCATENATE(Input!$P$8)</f>
      </c>
      <c r="I9" s="13">
        <f>CONCATENATE(Input!O21)</f>
      </c>
      <c r="J9" s="13">
        <f>CONCATENATE(Input!R21)</f>
      </c>
      <c r="K9" s="13">
        <f>CONCATENATE(Input!T21)</f>
      </c>
      <c r="L9" s="22">
        <f>ABS(Input!X21)</f>
        <v>0</v>
      </c>
      <c r="M9" s="12"/>
      <c r="N9" s="13">
        <f>CONCATENATE(Input!$V$21)</f>
      </c>
      <c r="O9" s="12"/>
      <c r="P9" s="61"/>
      <c r="Q9" s="12"/>
      <c r="R9" s="12"/>
      <c r="S9" s="13">
        <f>CONCATENATE(Input!J21)</f>
      </c>
      <c r="T9" s="13">
        <f>CONCATENATE(Input!L21)</f>
      </c>
      <c r="U9" s="12"/>
      <c r="V9" s="13"/>
      <c r="W9" s="13"/>
      <c r="X9" s="12"/>
      <c r="Y9" s="21" t="s">
        <v>72</v>
      </c>
      <c r="Z9" s="13" t="str">
        <f>IF(Input!$AA$8=1,IF(Input!$AA$11=1,"3",IF(Input!$AA$11=2,"4",IF(Input!$AA$11=3,"C",""))),IF(Input!$AA$8=2,IF(Input!$AA$11=3,"C","5"),""))</f>
        <v>3</v>
      </c>
      <c r="AA9" s="12"/>
      <c r="AB9" s="12"/>
      <c r="AC9" s="12"/>
      <c r="AD9" s="12"/>
      <c r="AE9" s="12"/>
      <c r="AF9" s="12"/>
      <c r="AG9" s="12"/>
      <c r="AH9" s="12"/>
      <c r="AI9" s="12"/>
      <c r="AJ9" s="13">
        <f>CONCATENATE(Input!$J$17)</f>
      </c>
      <c r="AK9" s="12"/>
      <c r="AL9" s="12">
        <f>IF(OR($C$5="KH",$C$5="KK"),"",CONCATENATE(Input!W21))</f>
      </c>
      <c r="AM9" s="12"/>
      <c r="AN9" s="13">
        <f>CONCATENATE(Input!$J$16)</f>
      </c>
      <c r="AO9" s="13">
        <f>CONCATENATE(Input!$U$21)</f>
      </c>
    </row>
    <row r="10" spans="1:41" ht="15" customHeight="1">
      <c r="A10" s="14"/>
      <c r="B10" s="15" t="s">
        <v>70</v>
      </c>
      <c r="C10" s="15" t="s">
        <v>85</v>
      </c>
      <c r="D10" s="15" t="s">
        <v>83</v>
      </c>
      <c r="E10" s="15">
        <f>CONCATENATE(Input!A22)</f>
      </c>
      <c r="F10" s="15">
        <f>CONCATENATE(Input!$E$5)</f>
      </c>
      <c r="G10" s="15">
        <f>CONCATENATE(Input!I22)</f>
      </c>
      <c r="H10" s="15">
        <f>CONCATENATE(Input!$P$8)</f>
      </c>
      <c r="I10" s="13">
        <f>CONCATENATE(Input!O22)</f>
      </c>
      <c r="J10" s="15">
        <f>CONCATENATE(Input!R22)</f>
      </c>
      <c r="K10" s="15">
        <f>CONCATENATE(Input!T22)</f>
      </c>
      <c r="L10" s="23">
        <f>ABS(Input!X22)</f>
        <v>0</v>
      </c>
      <c r="M10" s="14"/>
      <c r="N10" s="15">
        <f>CONCATENATE(Input!V22)</f>
      </c>
      <c r="O10" s="14"/>
      <c r="P10" s="14"/>
      <c r="Q10" s="14"/>
      <c r="R10" s="14"/>
      <c r="S10" s="15">
        <f>CONCATENATE(Input!J22)</f>
      </c>
      <c r="T10" s="13">
        <f>CONCATENATE(Input!L22)</f>
      </c>
      <c r="U10" s="14"/>
      <c r="V10" s="15"/>
      <c r="W10" s="15"/>
      <c r="X10" s="14"/>
      <c r="Y10" s="15" t="s">
        <v>72</v>
      </c>
      <c r="Z10" s="15" t="str">
        <f>IF(Input!$AA$8=1,IF(Input!$AA$11=1,"3",IF(Input!$AA$11=2,"4",IF(Input!$AA$11=3,"C",""))),IF(Input!$AA$8=2,IF(Input!$AA$11=3,"C","5"),""))</f>
        <v>3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5">
        <f>CONCATENATE(Input!$J$17)</f>
      </c>
      <c r="AK10" s="14"/>
      <c r="AL10" s="12">
        <f>IF(OR($C$5="KH",$C$5="KK"),"",CONCATENATE(Input!W22))</f>
      </c>
      <c r="AM10" s="14"/>
      <c r="AN10" s="15">
        <f>CONCATENATE(Input!$J$16)</f>
      </c>
      <c r="AO10" s="15">
        <f>CONCATENATE(Input!$U$22)</f>
      </c>
    </row>
    <row r="11" spans="1:41" ht="15" customHeight="1">
      <c r="A11" s="14"/>
      <c r="B11" s="15" t="s">
        <v>70</v>
      </c>
      <c r="C11" s="15" t="s">
        <v>85</v>
      </c>
      <c r="D11" s="15" t="s">
        <v>83</v>
      </c>
      <c r="E11" s="15">
        <f>CONCATENATE(Input!A23)</f>
      </c>
      <c r="F11" s="15">
        <f>CONCATENATE(Input!$E$5)</f>
      </c>
      <c r="G11" s="15">
        <f>CONCATENATE(Input!I23)</f>
      </c>
      <c r="H11" s="15">
        <f>CONCATENATE(Input!$P$8)</f>
      </c>
      <c r="I11" s="13">
        <f>CONCATENATE(Input!O23)</f>
      </c>
      <c r="J11" s="15">
        <f>CONCATENATE(Input!R23)</f>
      </c>
      <c r="K11" s="15">
        <f>CONCATENATE(Input!T23)</f>
      </c>
      <c r="L11" s="23">
        <f>ABS(Input!X23)</f>
        <v>0</v>
      </c>
      <c r="M11" s="14"/>
      <c r="N11" s="15">
        <f>CONCATENATE(Input!V23)</f>
      </c>
      <c r="O11" s="14"/>
      <c r="P11" s="14"/>
      <c r="Q11" s="14"/>
      <c r="R11" s="14"/>
      <c r="S11" s="15">
        <f>CONCATENATE(Input!J23)</f>
      </c>
      <c r="T11" s="13">
        <f>CONCATENATE(Input!L23)</f>
      </c>
      <c r="U11" s="14"/>
      <c r="V11" s="15"/>
      <c r="W11" s="15"/>
      <c r="X11" s="14"/>
      <c r="Y11" s="15" t="s">
        <v>72</v>
      </c>
      <c r="Z11" s="15" t="str">
        <f>IF(Input!$AA$8=1,IF(Input!$AA$11=1,"3",IF(Input!$AA$11=2,"4",IF(Input!$AA$11=3,"C",""))),IF(Input!$AA$8=2,IF(Input!$AA$11=3,"C","5"),""))</f>
        <v>3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5">
        <f>CONCATENATE(Input!$J$17)</f>
      </c>
      <c r="AK11" s="14"/>
      <c r="AL11" s="12">
        <f>IF(OR($C$5="KH",$C$5="KK"),"",CONCATENATE(Input!W23))</f>
      </c>
      <c r="AM11" s="14"/>
      <c r="AN11" s="15">
        <f>CONCATENATE(Input!$J$16)</f>
      </c>
      <c r="AO11" s="15">
        <f>CONCATENATE(Input!$U$23)</f>
      </c>
    </row>
    <row r="12" spans="1:41" ht="15" customHeight="1">
      <c r="A12" s="14"/>
      <c r="B12" s="15" t="s">
        <v>70</v>
      </c>
      <c r="C12" s="15" t="s">
        <v>85</v>
      </c>
      <c r="D12" s="15" t="s">
        <v>83</v>
      </c>
      <c r="E12" s="15">
        <f>CONCATENATE(Input!A24)</f>
      </c>
      <c r="F12" s="15">
        <f>CONCATENATE(Input!$E$5)</f>
      </c>
      <c r="G12" s="15">
        <f>CONCATENATE(Input!I24)</f>
      </c>
      <c r="H12" s="15">
        <f>CONCATENATE(Input!$P$8)</f>
      </c>
      <c r="I12" s="13">
        <f>CONCATENATE(Input!O24)</f>
      </c>
      <c r="J12" s="15">
        <f>CONCATENATE(Input!R24)</f>
      </c>
      <c r="K12" s="15">
        <f>CONCATENATE(Input!T24)</f>
      </c>
      <c r="L12" s="23">
        <f>ABS(Input!X24)</f>
        <v>0</v>
      </c>
      <c r="M12" s="14"/>
      <c r="N12" s="15">
        <f>CONCATENATE(Input!V24)</f>
      </c>
      <c r="O12" s="14"/>
      <c r="P12" s="14"/>
      <c r="Q12" s="14"/>
      <c r="R12" s="14"/>
      <c r="S12" s="15">
        <f>CONCATENATE(Input!J24)</f>
      </c>
      <c r="T12" s="13">
        <f>CONCATENATE(Input!L24)</f>
      </c>
      <c r="U12" s="14"/>
      <c r="V12" s="15"/>
      <c r="W12" s="15"/>
      <c r="X12" s="14"/>
      <c r="Y12" s="15" t="s">
        <v>72</v>
      </c>
      <c r="Z12" s="15" t="str">
        <f>IF(Input!$AA$8=1,IF(Input!$AA$11=1,"3",IF(Input!$AA$11=2,"4",IF(Input!$AA$11=3,"C",""))),IF(Input!$AA$8=2,IF(Input!$AA$11=3,"C","5"),""))</f>
        <v>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5">
        <f>CONCATENATE(Input!$J$17)</f>
      </c>
      <c r="AK12" s="14"/>
      <c r="AL12" s="12">
        <f>IF(OR($C$5="KH",$C$5="KK"),"",CONCATENATE(Input!W24))</f>
      </c>
      <c r="AM12" s="14"/>
      <c r="AN12" s="15">
        <f>CONCATENATE(Input!$J$16)</f>
      </c>
      <c r="AO12" s="15">
        <f>CONCATENATE(Input!$U$24)</f>
      </c>
    </row>
    <row r="13" spans="1:41" ht="15" customHeight="1">
      <c r="A13" s="14"/>
      <c r="B13" s="15" t="s">
        <v>70</v>
      </c>
      <c r="C13" s="15" t="s">
        <v>85</v>
      </c>
      <c r="D13" s="15" t="s">
        <v>83</v>
      </c>
      <c r="E13" s="15">
        <f>CONCATENATE(Input!A25)</f>
      </c>
      <c r="F13" s="15">
        <f>CONCATENATE(Input!$E$5)</f>
      </c>
      <c r="G13" s="15">
        <f>CONCATENATE(Input!I25)</f>
      </c>
      <c r="H13" s="15">
        <f>CONCATENATE(Input!$P$8)</f>
      </c>
      <c r="I13" s="13">
        <f>CONCATENATE(Input!O25)</f>
      </c>
      <c r="J13" s="15">
        <f>CONCATENATE(Input!R25)</f>
      </c>
      <c r="K13" s="15">
        <f>CONCATENATE(Input!T25)</f>
      </c>
      <c r="L13" s="23">
        <f>ABS(Input!X25)</f>
        <v>0</v>
      </c>
      <c r="M13" s="14"/>
      <c r="N13" s="15">
        <f>CONCATENATE(Input!V25)</f>
      </c>
      <c r="O13" s="14"/>
      <c r="P13" s="14"/>
      <c r="Q13" s="14"/>
      <c r="R13" s="14"/>
      <c r="S13" s="15">
        <f>CONCATENATE(Input!J25)</f>
      </c>
      <c r="T13" s="13">
        <f>CONCATENATE(Input!L25)</f>
      </c>
      <c r="U13" s="14"/>
      <c r="V13" s="15"/>
      <c r="W13" s="15"/>
      <c r="X13" s="14"/>
      <c r="Y13" s="15" t="s">
        <v>72</v>
      </c>
      <c r="Z13" s="15" t="str">
        <f>IF(Input!$AA$8=1,IF(Input!$AA$11=1,"3",IF(Input!$AA$11=2,"4",IF(Input!$AA$11=3,"C",""))),IF(Input!$AA$8=2,IF(Input!$AA$11=3,"C","5"),""))</f>
        <v>3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5">
        <f>CONCATENATE(Input!$J$17)</f>
      </c>
      <c r="AK13" s="14"/>
      <c r="AL13" s="12">
        <f>IF(OR($C$5="KH",$C$5="KK"),"",CONCATENATE(Input!W25))</f>
      </c>
      <c r="AM13" s="14"/>
      <c r="AN13" s="15">
        <f>CONCATENATE(Input!$J$16)</f>
      </c>
      <c r="AO13" s="15">
        <f>CONCATENATE(Input!$U$25)</f>
      </c>
    </row>
    <row r="14" spans="1:41" ht="15" customHeight="1">
      <c r="A14" s="14"/>
      <c r="B14" s="15" t="s">
        <v>70</v>
      </c>
      <c r="C14" s="15" t="s">
        <v>85</v>
      </c>
      <c r="D14" s="15" t="s">
        <v>83</v>
      </c>
      <c r="E14" s="15">
        <f>CONCATENATE(Input!A26)</f>
      </c>
      <c r="F14" s="15">
        <f>CONCATENATE(Input!$E$5)</f>
      </c>
      <c r="G14" s="15">
        <f>CONCATENATE(Input!I26)</f>
      </c>
      <c r="H14" s="15">
        <f>CONCATENATE(Input!$P$8)</f>
      </c>
      <c r="I14" s="13">
        <f>CONCATENATE(Input!O26)</f>
      </c>
      <c r="J14" s="15">
        <f>CONCATENATE(Input!R26)</f>
      </c>
      <c r="K14" s="15">
        <f>CONCATENATE(Input!T26)</f>
      </c>
      <c r="L14" s="23">
        <f>ABS(Input!X26)</f>
        <v>0</v>
      </c>
      <c r="M14" s="14"/>
      <c r="N14" s="15">
        <f>CONCATENATE(Input!V26)</f>
      </c>
      <c r="O14" s="14"/>
      <c r="P14" s="14"/>
      <c r="Q14" s="14"/>
      <c r="R14" s="14"/>
      <c r="S14" s="15">
        <f>CONCATENATE(Input!J26)</f>
      </c>
      <c r="T14" s="13">
        <f>CONCATENATE(Input!L26)</f>
      </c>
      <c r="U14" s="14"/>
      <c r="V14" s="15"/>
      <c r="W14" s="15"/>
      <c r="X14" s="14"/>
      <c r="Y14" s="15" t="s">
        <v>72</v>
      </c>
      <c r="Z14" s="15" t="str">
        <f>IF(Input!$AA$8=1,IF(Input!$AA$11=1,"3",IF(Input!$AA$11=2,"4",IF(Input!$AA$11=3,"C",""))),IF(Input!$AA$8=2,IF(Input!$AA$11=3,"C","5"),""))</f>
        <v>3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5">
        <f>CONCATENATE(Input!$J$17)</f>
      </c>
      <c r="AK14" s="14"/>
      <c r="AL14" s="12">
        <f>IF(OR($C$5="KH",$C$5="KK"),"",CONCATENATE(Input!W26))</f>
      </c>
      <c r="AM14" s="14"/>
      <c r="AN14" s="15">
        <f>CONCATENATE(Input!$J$16)</f>
      </c>
      <c r="AO14" s="15">
        <f>CONCATENATE(Input!$U$26)</f>
      </c>
    </row>
    <row r="15" spans="1:41" ht="15" customHeight="1">
      <c r="A15" s="14"/>
      <c r="B15" s="15" t="s">
        <v>70</v>
      </c>
      <c r="C15" s="15" t="s">
        <v>85</v>
      </c>
      <c r="D15" s="15" t="s">
        <v>83</v>
      </c>
      <c r="E15" s="15">
        <f>CONCATENATE(Input!A27)</f>
      </c>
      <c r="F15" s="15">
        <f>CONCATENATE(Input!$E$5)</f>
      </c>
      <c r="G15" s="15">
        <f>CONCATENATE(Input!I27)</f>
      </c>
      <c r="H15" s="15">
        <f>CONCATENATE(Input!$P$8)</f>
      </c>
      <c r="I15" s="13">
        <f>CONCATENATE(Input!O27)</f>
      </c>
      <c r="J15" s="15">
        <f>CONCATENATE(Input!R27)</f>
      </c>
      <c r="K15" s="15">
        <f>CONCATENATE(Input!T27)</f>
      </c>
      <c r="L15" s="23">
        <f>ABS(Input!X27)</f>
        <v>0</v>
      </c>
      <c r="M15" s="14"/>
      <c r="N15" s="15">
        <f>CONCATENATE(Input!V27)</f>
      </c>
      <c r="O15" s="14"/>
      <c r="P15" s="14"/>
      <c r="Q15" s="14"/>
      <c r="R15" s="14"/>
      <c r="S15" s="15">
        <f>CONCATENATE(Input!J27)</f>
      </c>
      <c r="T15" s="13">
        <f>CONCATENATE(Input!L27)</f>
      </c>
      <c r="U15" s="14"/>
      <c r="V15" s="15"/>
      <c r="W15" s="15"/>
      <c r="X15" s="14"/>
      <c r="Y15" s="15" t="s">
        <v>72</v>
      </c>
      <c r="Z15" s="15" t="str">
        <f>IF(Input!$AA$8=1,IF(Input!$AA$11=1,"3",IF(Input!$AA$11=2,"4",IF(Input!$AA$11=3,"C",""))),IF(Input!$AA$8=2,IF(Input!$AA$11=3,"C","5"),""))</f>
        <v>3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5">
        <f>CONCATENATE(Input!$J$17)</f>
      </c>
      <c r="AK15" s="14"/>
      <c r="AL15" s="12">
        <f>IF(OR($C$5="KH",$C$5="KK"),"",CONCATENATE(Input!W27))</f>
      </c>
      <c r="AM15" s="14"/>
      <c r="AN15" s="15">
        <f>CONCATENATE(Input!$J$16)</f>
      </c>
      <c r="AO15" s="15">
        <f>CONCATENATE(Input!$U$27)</f>
      </c>
    </row>
    <row r="16" spans="1:41" ht="15" customHeight="1">
      <c r="A16" s="14"/>
      <c r="B16" s="15" t="s">
        <v>70</v>
      </c>
      <c r="C16" s="15" t="s">
        <v>85</v>
      </c>
      <c r="D16" s="15" t="s">
        <v>83</v>
      </c>
      <c r="E16" s="15">
        <f>CONCATENATE(Input!A28)</f>
      </c>
      <c r="F16" s="15">
        <f>CONCATENATE(Input!$E$5)</f>
      </c>
      <c r="G16" s="15">
        <f>CONCATENATE(Input!I28)</f>
      </c>
      <c r="H16" s="15">
        <f>CONCATENATE(Input!$P$8)</f>
      </c>
      <c r="I16" s="13">
        <f>CONCATENATE(Input!O28)</f>
      </c>
      <c r="J16" s="15">
        <f>CONCATENATE(Input!R28)</f>
      </c>
      <c r="K16" s="15">
        <f>CONCATENATE(Input!T28)</f>
      </c>
      <c r="L16" s="23">
        <f>ABS(Input!X28)</f>
        <v>0</v>
      </c>
      <c r="M16" s="14"/>
      <c r="N16" s="15">
        <f>CONCATENATE(Input!V28)</f>
      </c>
      <c r="O16" s="14"/>
      <c r="P16" s="14"/>
      <c r="Q16" s="14"/>
      <c r="R16" s="14"/>
      <c r="S16" s="15">
        <f>CONCATENATE(Input!J28)</f>
      </c>
      <c r="T16" s="13">
        <f>CONCATENATE(Input!L28)</f>
      </c>
      <c r="U16" s="14"/>
      <c r="V16" s="15"/>
      <c r="W16" s="15"/>
      <c r="X16" s="14"/>
      <c r="Y16" s="15" t="s">
        <v>72</v>
      </c>
      <c r="Z16" s="15" t="str">
        <f>IF(Input!$AA$8=1,IF(Input!$AA$11=1,"3",IF(Input!$AA$11=2,"4",IF(Input!$AA$11=3,"C",""))),IF(Input!$AA$8=2,IF(Input!$AA$11=3,"C","5"),""))</f>
        <v>3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5">
        <f>CONCATENATE(Input!$J$17)</f>
      </c>
      <c r="AK16" s="14"/>
      <c r="AL16" s="12">
        <f>IF(OR($C$5="KH",$C$5="KK"),"",CONCATENATE(Input!W28))</f>
      </c>
      <c r="AM16" s="14"/>
      <c r="AN16" s="15">
        <f>CONCATENATE(Input!$J$16)</f>
      </c>
      <c r="AO16" s="15">
        <f>CONCATENATE(Input!$U$28)</f>
      </c>
    </row>
    <row r="17" spans="1:41" ht="15" customHeight="1">
      <c r="A17" s="14"/>
      <c r="B17" s="15" t="s">
        <v>70</v>
      </c>
      <c r="C17" s="15" t="s">
        <v>85</v>
      </c>
      <c r="D17" s="15" t="s">
        <v>83</v>
      </c>
      <c r="E17" s="15">
        <f>CONCATENATE(Input!A29)</f>
      </c>
      <c r="F17" s="15">
        <f>CONCATENATE(Input!$E$5)</f>
      </c>
      <c r="G17" s="15">
        <f>CONCATENATE(Input!I29)</f>
      </c>
      <c r="H17" s="15">
        <f>CONCATENATE(Input!$P$8)</f>
      </c>
      <c r="I17" s="13">
        <f>CONCATENATE(Input!O29)</f>
      </c>
      <c r="J17" s="15">
        <f>CONCATENATE(Input!R29)</f>
      </c>
      <c r="K17" s="15">
        <f>CONCATENATE(Input!T29)</f>
      </c>
      <c r="L17" s="23">
        <f>ABS(Input!X29)</f>
        <v>0</v>
      </c>
      <c r="M17" s="14"/>
      <c r="N17" s="15">
        <f>CONCATENATE(Input!V29)</f>
      </c>
      <c r="O17" s="14"/>
      <c r="P17" s="14"/>
      <c r="Q17" s="14"/>
      <c r="R17" s="14"/>
      <c r="S17" s="15">
        <f>CONCATENATE(Input!J29)</f>
      </c>
      <c r="T17" s="13">
        <f>CONCATENATE(Input!L29)</f>
      </c>
      <c r="U17" s="14"/>
      <c r="V17" s="15"/>
      <c r="W17" s="15"/>
      <c r="X17" s="14"/>
      <c r="Y17" s="15" t="s">
        <v>72</v>
      </c>
      <c r="Z17" s="15" t="str">
        <f>IF(Input!$AA$8=1,IF(Input!$AA$11=1,"3",IF(Input!$AA$11=2,"4",IF(Input!$AA$11=3,"C",""))),IF(Input!$AA$8=2,IF(Input!$AA$11=3,"C","5"),""))</f>
        <v>3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5">
        <f>CONCATENATE(Input!$J$17)</f>
      </c>
      <c r="AK17" s="14"/>
      <c r="AL17" s="12">
        <f>IF(OR($C$5="KH",$C$5="KK"),"",CONCATENATE(Input!W29))</f>
      </c>
      <c r="AM17" s="14"/>
      <c r="AN17" s="15">
        <f>CONCATENATE(Input!$J$16)</f>
      </c>
      <c r="AO17" s="15">
        <f>CONCATENATE(Input!$U$29)</f>
      </c>
    </row>
    <row r="18" spans="1:41" ht="15" customHeight="1">
      <c r="A18" s="14"/>
      <c r="B18" s="15" t="s">
        <v>70</v>
      </c>
      <c r="C18" s="15" t="s">
        <v>85</v>
      </c>
      <c r="D18" s="15" t="s">
        <v>83</v>
      </c>
      <c r="E18" s="15">
        <f>CONCATENATE(Input!A30)</f>
      </c>
      <c r="F18" s="15">
        <f>CONCATENATE(Input!$E$5)</f>
      </c>
      <c r="G18" s="15">
        <f>CONCATENATE(Input!I30)</f>
      </c>
      <c r="H18" s="15">
        <f>CONCATENATE(Input!$P$8)</f>
      </c>
      <c r="I18" s="13">
        <f>CONCATENATE(Input!O30)</f>
      </c>
      <c r="J18" s="15">
        <f>CONCATENATE(Input!R30)</f>
      </c>
      <c r="K18" s="15">
        <f>CONCATENATE(Input!T30)</f>
      </c>
      <c r="L18" s="23">
        <f>ABS(Input!X30)</f>
        <v>0</v>
      </c>
      <c r="M18" s="14"/>
      <c r="N18" s="15">
        <f>CONCATENATE(Input!V30)</f>
      </c>
      <c r="O18" s="14"/>
      <c r="P18" s="14"/>
      <c r="Q18" s="14"/>
      <c r="R18" s="14"/>
      <c r="S18" s="15">
        <f>CONCATENATE(Input!J30)</f>
      </c>
      <c r="T18" s="13">
        <f>CONCATENATE(Input!L30)</f>
      </c>
      <c r="U18" s="14"/>
      <c r="V18" s="15"/>
      <c r="W18" s="15"/>
      <c r="X18" s="14"/>
      <c r="Y18" s="15" t="s">
        <v>72</v>
      </c>
      <c r="Z18" s="15" t="str">
        <f>IF(Input!$AA$8=1,IF(Input!$AA$11=1,"3",IF(Input!$AA$11=2,"4",IF(Input!$AA$11=3,"C",""))),IF(Input!$AA$8=2,IF(Input!$AA$11=3,"C","5"),""))</f>
        <v>3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5">
        <f>CONCATENATE(Input!$J$17)</f>
      </c>
      <c r="AK18" s="14"/>
      <c r="AL18" s="12">
        <f>IF(OR($C$5="KH",$C$5="KK"),"",CONCATENATE(Input!W30))</f>
      </c>
      <c r="AM18" s="14"/>
      <c r="AN18" s="15">
        <f>CONCATENATE(Input!$J$16)</f>
      </c>
      <c r="AO18" s="15">
        <f>CONCATENATE(Input!$U$30)</f>
      </c>
    </row>
    <row r="19" spans="1:41" ht="15" customHeight="1">
      <c r="A19" s="14"/>
      <c r="B19" s="15" t="s">
        <v>70</v>
      </c>
      <c r="C19" s="15" t="s">
        <v>85</v>
      </c>
      <c r="D19" s="15" t="s">
        <v>83</v>
      </c>
      <c r="E19" s="15">
        <f>CONCATENATE(Input!A31)</f>
      </c>
      <c r="F19" s="15">
        <f>CONCATENATE(Input!$E$5)</f>
      </c>
      <c r="G19" s="15">
        <f>CONCATENATE(Input!I31)</f>
      </c>
      <c r="H19" s="15">
        <f>CONCATENATE(Input!$P$8)</f>
      </c>
      <c r="I19" s="13">
        <f>CONCATENATE(Input!O31)</f>
      </c>
      <c r="J19" s="15">
        <f>CONCATENATE(Input!R31)</f>
      </c>
      <c r="K19" s="15">
        <f>CONCATENATE(Input!T31)</f>
      </c>
      <c r="L19" s="23">
        <f>ABS(Input!X31)</f>
        <v>0</v>
      </c>
      <c r="M19" s="14"/>
      <c r="N19" s="15">
        <f>CONCATENATE(Input!V31)</f>
      </c>
      <c r="O19" s="14"/>
      <c r="P19" s="14"/>
      <c r="Q19" s="14"/>
      <c r="R19" s="14"/>
      <c r="S19" s="15">
        <f>CONCATENATE(Input!J31)</f>
      </c>
      <c r="T19" s="13">
        <f>CONCATENATE(Input!L31)</f>
      </c>
      <c r="U19" s="14"/>
      <c r="V19" s="15"/>
      <c r="W19" s="15"/>
      <c r="X19" s="14"/>
      <c r="Y19" s="15" t="s">
        <v>72</v>
      </c>
      <c r="Z19" s="15" t="str">
        <f>IF(Input!$AA$8=1,IF(Input!$AA$11=1,"3",IF(Input!$AA$11=2,"4",IF(Input!$AA$11=3,"C",""))),IF(Input!$AA$8=2,IF(Input!$AA$11=3,"C","5"),""))</f>
        <v>3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5">
        <f>CONCATENATE(Input!$J$17)</f>
      </c>
      <c r="AK19" s="14"/>
      <c r="AL19" s="12">
        <f>IF(OR($C$5="KH",$C$5="KK"),"",CONCATENATE(Input!W31))</f>
      </c>
      <c r="AM19" s="14"/>
      <c r="AN19" s="15">
        <f>CONCATENATE(Input!$J$16)</f>
      </c>
      <c r="AO19" s="15">
        <f>CONCATENATE(Input!$U$31)</f>
      </c>
    </row>
    <row r="20" spans="1:41" ht="15" customHeight="1">
      <c r="A20" s="14"/>
      <c r="B20" s="15" t="s">
        <v>70</v>
      </c>
      <c r="C20" s="15" t="s">
        <v>85</v>
      </c>
      <c r="D20" s="15" t="s">
        <v>83</v>
      </c>
      <c r="E20" s="15">
        <f>CONCATENATE(Input!A32)</f>
      </c>
      <c r="F20" s="15">
        <f>CONCATENATE(Input!$E$5)</f>
      </c>
      <c r="G20" s="15">
        <f>CONCATENATE(Input!I32)</f>
      </c>
      <c r="H20" s="15">
        <f>CONCATENATE(Input!$P$8)</f>
      </c>
      <c r="I20" s="13">
        <f>CONCATENATE(Input!O32)</f>
      </c>
      <c r="J20" s="15">
        <f>CONCATENATE(Input!R32)</f>
      </c>
      <c r="K20" s="15">
        <f>CONCATENATE(Input!T32)</f>
      </c>
      <c r="L20" s="23">
        <f>ABS(Input!X32)</f>
        <v>0</v>
      </c>
      <c r="M20" s="14"/>
      <c r="N20" s="15">
        <f>CONCATENATE(Input!V32)</f>
      </c>
      <c r="O20" s="14"/>
      <c r="P20" s="14"/>
      <c r="Q20" s="14"/>
      <c r="R20" s="14"/>
      <c r="S20" s="15">
        <f>CONCATENATE(Input!J32)</f>
      </c>
      <c r="T20" s="13">
        <f>CONCATENATE(Input!L32)</f>
      </c>
      <c r="U20" s="14"/>
      <c r="V20" s="15"/>
      <c r="W20" s="15"/>
      <c r="X20" s="14"/>
      <c r="Y20" s="15" t="s">
        <v>72</v>
      </c>
      <c r="Z20" s="15" t="str">
        <f>IF(Input!$AA$8=1,IF(Input!$AA$11=1,"3",IF(Input!$AA$11=2,"4",IF(Input!$AA$11=3,"C",""))),IF(Input!$AA$8=2,IF(Input!$AA$11=3,"C","5"),""))</f>
        <v>3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5">
        <f>CONCATENATE(Input!$J$17)</f>
      </c>
      <c r="AK20" s="14"/>
      <c r="AL20" s="12">
        <f>IF(OR($C$5="KH",$C$5="KK"),"",CONCATENATE(Input!W32))</f>
      </c>
      <c r="AM20" s="14"/>
      <c r="AN20" s="15">
        <f>CONCATENATE(Input!$J$16)</f>
      </c>
      <c r="AO20" s="15">
        <f>CONCATENATE(Input!$U$32)</f>
      </c>
    </row>
    <row r="21" spans="1:41" ht="15" customHeight="1">
      <c r="A21" s="14"/>
      <c r="B21" s="15" t="s">
        <v>70</v>
      </c>
      <c r="C21" s="15" t="s">
        <v>85</v>
      </c>
      <c r="D21" s="15" t="s">
        <v>83</v>
      </c>
      <c r="E21" s="15">
        <f>CONCATENATE(Input!A33)</f>
      </c>
      <c r="F21" s="15">
        <f>CONCATENATE(Input!$E$5)</f>
      </c>
      <c r="G21" s="15">
        <f>CONCATENATE(Input!I33)</f>
      </c>
      <c r="H21" s="15">
        <f>CONCATENATE(Input!$P$8)</f>
      </c>
      <c r="I21" s="13">
        <f>CONCATENATE(Input!O33)</f>
      </c>
      <c r="J21" s="15">
        <f>CONCATENATE(Input!R33)</f>
      </c>
      <c r="K21" s="15">
        <f>CONCATENATE(Input!T33)</f>
      </c>
      <c r="L21" s="23">
        <f>ABS(Input!X33)</f>
        <v>0</v>
      </c>
      <c r="M21" s="14"/>
      <c r="N21" s="15">
        <f>CONCATENATE(Input!V33)</f>
      </c>
      <c r="O21" s="14"/>
      <c r="P21" s="14"/>
      <c r="Q21" s="14"/>
      <c r="R21" s="14"/>
      <c r="S21" s="15">
        <f>CONCATENATE(Input!J33)</f>
      </c>
      <c r="T21" s="13">
        <f>CONCATENATE(Input!L33)</f>
      </c>
      <c r="U21" s="14"/>
      <c r="V21" s="15"/>
      <c r="W21" s="15"/>
      <c r="X21" s="14"/>
      <c r="Y21" s="15" t="s">
        <v>72</v>
      </c>
      <c r="Z21" s="15" t="str">
        <f>IF(Input!$AA$8=1,IF(Input!$AA$11=1,"3",IF(Input!$AA$11=2,"4",IF(Input!$AA$11=3,"C",""))),IF(Input!$AA$8=2,IF(Input!$AA$11=3,"C","5"),""))</f>
        <v>3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5">
        <f>CONCATENATE(Input!$J$17)</f>
      </c>
      <c r="AK21" s="14"/>
      <c r="AL21" s="12">
        <f>IF(OR($C$5="KH",$C$5="KK"),"",CONCATENATE(Input!W33))</f>
      </c>
      <c r="AM21" s="14"/>
      <c r="AN21" s="15">
        <f>CONCATENATE(Input!$J$16)</f>
      </c>
      <c r="AO21" s="15">
        <f>CONCATENATE(Input!$U$33)</f>
      </c>
    </row>
    <row r="22" spans="1:41" ht="15" customHeight="1">
      <c r="A22" s="16"/>
      <c r="B22" s="17" t="s">
        <v>70</v>
      </c>
      <c r="C22" s="17" t="s">
        <v>85</v>
      </c>
      <c r="D22" s="17" t="s">
        <v>83</v>
      </c>
      <c r="E22" s="15">
        <f>CONCATENATE(Input!A34)</f>
      </c>
      <c r="F22" s="17">
        <f>CONCATENATE(Input!$E$5)</f>
      </c>
      <c r="G22" s="17">
        <f>CONCATENATE(Input!I34)</f>
      </c>
      <c r="H22" s="17">
        <f>CONCATENATE(Input!$P$8)</f>
      </c>
      <c r="I22" s="13">
        <f>CONCATENATE(Input!O34)</f>
      </c>
      <c r="J22" s="17">
        <f>CONCATENATE(Input!R34)</f>
      </c>
      <c r="K22" s="17">
        <f>CONCATENATE(Input!T34)</f>
      </c>
      <c r="L22" s="24">
        <f>ABS(Input!X34)</f>
        <v>0</v>
      </c>
      <c r="M22" s="16"/>
      <c r="N22" s="17">
        <f>CONCATENATE(Input!V34)</f>
      </c>
      <c r="O22" s="16"/>
      <c r="P22" s="16"/>
      <c r="Q22" s="16"/>
      <c r="R22" s="16"/>
      <c r="S22" s="17">
        <f>CONCATENATE(Input!J34)</f>
      </c>
      <c r="T22" s="13">
        <f>CONCATENATE(Input!L34)</f>
      </c>
      <c r="U22" s="16"/>
      <c r="V22" s="17"/>
      <c r="W22" s="17"/>
      <c r="X22" s="16"/>
      <c r="Y22" s="17" t="s">
        <v>72</v>
      </c>
      <c r="Z22" s="17" t="str">
        <f>IF(Input!$AA$8=1,IF(Input!$AA$11=1,"3",IF(Input!$AA$11=2,"4",IF(Input!$AA$11=3,"C",""))),IF(Input!$AA$8=2,IF(Input!$AA$11=3,"C","5"),""))</f>
        <v>3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7">
        <f>CONCATENATE(Input!$J$17)</f>
      </c>
      <c r="AK22" s="16"/>
      <c r="AL22" s="12">
        <f>IF(OR($C$5="KH",$C$5="KK"),"",CONCATENATE(Input!W34))</f>
      </c>
      <c r="AM22" s="16"/>
      <c r="AN22" s="17">
        <f>CONCATENATE(Input!$J$16)</f>
      </c>
      <c r="AO22" s="17">
        <f>CONCATENATE(Input!$U$34)</f>
      </c>
    </row>
    <row r="23" spans="1:14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ht="15" customHeight="1" hidden="1"/>
    <row r="25" ht="15" customHeight="1" hidden="1">
      <c r="A25" s="42"/>
    </row>
    <row r="26" ht="15" customHeight="1" hidden="1"/>
    <row r="27" ht="15" customHeight="1" hidden="1"/>
    <row r="28" ht="15" customHeight="1" hidden="1"/>
    <row r="29" ht="15" customHeight="1" hidden="1">
      <c r="A29" s="42"/>
    </row>
    <row r="30" ht="15" customHeight="1" hidden="1"/>
    <row r="31" ht="15" customHeight="1" hidden="1"/>
    <row r="32" ht="15" customHeight="1" hidden="1">
      <c r="B32" s="43"/>
    </row>
  </sheetData>
  <sheetProtection password="E2E7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kaew</dc:creator>
  <cp:keywords/>
  <dc:description/>
  <cp:lastModifiedBy>Phitan</cp:lastModifiedBy>
  <cp:lastPrinted>2009-07-28T11:43:07Z</cp:lastPrinted>
  <dcterms:created xsi:type="dcterms:W3CDTF">2004-05-25T10:16:01Z</dcterms:created>
  <dcterms:modified xsi:type="dcterms:W3CDTF">2010-01-15T07:27:26Z</dcterms:modified>
  <cp:category/>
  <cp:version/>
  <cp:contentType/>
  <cp:contentStatus/>
</cp:coreProperties>
</file>