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6" windowHeight="9756" activeTab="0"/>
  </bookViews>
  <sheets>
    <sheet name="สรุปการจัดลำดับ 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A">#REF!</definedName>
    <definedName name="d">#REF!,#REF!</definedName>
    <definedName name="invest">#REF!,#REF!</definedName>
    <definedName name="invest_1000up">#REF!,#REF!</definedName>
    <definedName name="_xlnm.Print_Area" localSheetId="0">'สรุปการจัดลำดับ '!$A$1:$Q$266</definedName>
    <definedName name="_xlnm.Print_Titles" localSheetId="0">'สรุปการจัดลำดับ '!$4:$7</definedName>
    <definedName name="province">'[3]จังหวัด_ลำดับ'!$D$23,'[3]จังหวัด_ลำดับ'!$I$23,'[3]จังหวัด_ลำดับ'!$D$36,'[3]จังหวัด_ลำดับ'!$I$36,'[3]จังหวัด_ลำดับ'!$D$47,'[3]จังหวัด_ลำดับ'!$I$47,'[3]จังหวัด_ลำดับ'!$I$68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</definedNames>
  <calcPr fullCalcOnLoad="1"/>
</workbook>
</file>

<file path=xl/sharedStrings.xml><?xml version="1.0" encoding="utf-8"?>
<sst xmlns="http://schemas.openxmlformats.org/spreadsheetml/2006/main" count="314" uniqueCount="289">
  <si>
    <t xml:space="preserve">             สรุปการจัดลำดับการเบิกจ่ายงบประมาณ ระดับหน่วยรับงบประมาณประจำปีงบประมาณ พ.ศ. 2556                        </t>
  </si>
  <si>
    <t>ตั้งแต่ วันที่ 1 ตุลาคม 2555 ถึง วันที่ 31 มกราคม 2556 (รวมทุกงบรายจ่ายจัดลำดับจากร้อยละของการเบิกจ่ายสะสม)</t>
  </si>
  <si>
    <t>***** มติ ครม. เมื่อวันที่ 20 พฤศจิกายน 2555 ได้กำหนดให้ส่วนราชการและรัฐวิสาหกิจ เบิกจ่ายสะสมภาพรวมทุกงบรายจ่าย ณ สิ้นไตรมาส 2  (สิ้นเดือน มีนาคม 2556) ให้ได้ร้อยละ 44  *****</t>
  </si>
  <si>
    <t>ลำดับที่</t>
  </si>
  <si>
    <t>หน่วยงาน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</si>
  <si>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</si>
  <si>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</si>
  <si>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</si>
  <si>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</si>
  <si>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 xml:space="preserve">กรณีไม่หนี้ผูกพัน 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</si>
  <si>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</si>
  <si>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</si>
  <si>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</si>
  <si>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</si>
  <si>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</si>
  <si>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</si>
  <si>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</si>
  <si>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</si>
  <si>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</si>
  <si>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</si>
  <si>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</si>
  <si>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นโยบาย อปส. ที่กำหนดไว้ 50%</t>
  </si>
  <si>
    <t>(5)</t>
  </si>
  <si>
    <t>(5) = (2) + (4)</t>
  </si>
  <si>
    <t>(3) = (1) -/+ (2)</t>
  </si>
  <si>
    <t>(6)</t>
  </si>
  <si>
    <t>(7) = (4) + (6)</t>
  </si>
  <si>
    <t>(8) = (3) - (7)</t>
  </si>
  <si>
    <t>***  0700600091  ด่านกักสัตว์กำแพงเพชร</t>
  </si>
  <si>
    <t>***  0700600053  สำนักพัฒนาอาหารสัตว์</t>
  </si>
  <si>
    <t>***  0700600094  ด่านกักสัตว์เพชรบูรณ์</t>
  </si>
  <si>
    <t>***  0700600086  ด่านกักสัตว์นครราชสีมา</t>
  </si>
  <si>
    <t>***  0700600255  ด่านกักสัตว์อุดรธานี</t>
  </si>
  <si>
    <t>***  0700600093  ด่านกักสัตว์พิจิตร</t>
  </si>
  <si>
    <t>***  0700600089  ด่านกักสัตว์เชียงใหม่</t>
  </si>
  <si>
    <t>***  0700600280  ด่านกักสัตว์ยโสธร</t>
  </si>
  <si>
    <t>***  0700600023 สถานีวิจัยทดสอบพันธุ์สัตว์ปราจีนบุรี</t>
  </si>
  <si>
    <t>***  0700600193  สำนักงานปศุสัตว์จังหวัดอำนาจเจริญ</t>
  </si>
  <si>
    <t>***  0700600116  ด่านกักสัตว์แพร่</t>
  </si>
  <si>
    <t>***  0700600198  สำนักงานปศุสัตว์จังหวัดหนองคาย</t>
  </si>
  <si>
    <t>***  0700600085  ด่านกักสัตว์ลพบุรี</t>
  </si>
  <si>
    <t>***  0700600090  ด่านกักสัตว์แม่ฮ่องสอน</t>
  </si>
  <si>
    <t>***  0700600187  สำนักงานปศุสัตว์จังหวัดบุรีรัมย์</t>
  </si>
  <si>
    <t>***  0700600157  สำนักงานปศุสัตว์เขต 6</t>
  </si>
  <si>
    <t>***  0700600259  ด่านกักกันสัตว์ขอนแก่น</t>
  </si>
  <si>
    <t>***  0700600106  ด่านกักสัตว์นครนายก</t>
  </si>
  <si>
    <t>***  0700600067  สถานีพัฒนาอาหารสัตว์นครพนม</t>
  </si>
  <si>
    <t>***  0700600004  กองการเจ้าหน้าที่</t>
  </si>
  <si>
    <t>***  0700600179  สำนักงานปศุสัตว์จังหวัดระยอง</t>
  </si>
  <si>
    <t>***  0700600087  ด่านกักสัตว์หนองคาย</t>
  </si>
  <si>
    <t>***  0700600096  ด่านกักสัตว์ประจวบคีรีขันธ์</t>
  </si>
  <si>
    <t>***  0700600104  ด่านกักสัตว์ตราด</t>
  </si>
  <si>
    <t>***  0700600105  ด่านกักกันสัตว์ปราจีนบุรี</t>
  </si>
  <si>
    <t>***  0700600131  ศูนย์ผลิตน้ำเชื้อสุกรราชบุรี</t>
  </si>
  <si>
    <t>***  0700600027  สถานีวิจัยทดสอบพันธุ์สัตว์ชัยภูมิ</t>
  </si>
  <si>
    <t>***  0700600002  กลุ่มตรวจสอบภายใน</t>
  </si>
  <si>
    <t>***  0700600029  ศูนย์วิจัยและบำรุงพันธุ์สัตว์สุรินทร์</t>
  </si>
  <si>
    <t>***  0700600208  สำนักงานปศุสัตว์จังหวัดอุตรดิตถ์</t>
  </si>
  <si>
    <t>***  0700600160  สำนักงานปศุสัตว์เขต 7</t>
  </si>
  <si>
    <t>***  0700600152  ศูนย์วิจัยและถ่ายทอดเทคโนโลยีมหาสารคาม</t>
  </si>
  <si>
    <t>***  0700600262  ด่านกักสัตว์พิษณุโลก</t>
  </si>
  <si>
    <t>***  0700600016  กลุ่มวิจัยและพัฒนาผลิตภัณฑ์นม</t>
  </si>
  <si>
    <t>***  0700600024  ศูนย์วิจัยและบำรุงพันธุ์สัตว์นครราชสีมา</t>
  </si>
  <si>
    <t>***  0700600107  ด่านกักสัตว์สระแก้ว</t>
  </si>
  <si>
    <t>***  0700600095  ด่านกักสัตว์เพชรบุรี</t>
  </si>
  <si>
    <t>***  0700600184  สำนักงานปศุสัตว์จังหวัดนครนายก</t>
  </si>
  <si>
    <t>***  0700600005  กองคลัง</t>
  </si>
  <si>
    <t>***  0700600210  สำนักงานปศุสัตว์จังหวัดน่าน</t>
  </si>
  <si>
    <t>***  0700600199  สำนักงานปศุสัตว์จังหวัดมหาสารคาม</t>
  </si>
  <si>
    <t>***  0700600121  ด่านกักสัตว์กาญจนบุรี</t>
  </si>
  <si>
    <t>***  0700600026  ศูนย์วิจัยและบำรุงพันธุ์สัตว์ลำพญากลาง</t>
  </si>
  <si>
    <t>***  0700600100  ด่านกักสัตว์สตูล</t>
  </si>
  <si>
    <t>***  0700600151  สำนักงานปศุสัตว์เขต 4</t>
  </si>
  <si>
    <t>***  0700600174  สำนักงานปศุสัตว์จังหวัดลพบุรี</t>
  </si>
  <si>
    <t>***  0700600225  สำนักงานปศุสัตว์จังหวัดนครปฐม</t>
  </si>
  <si>
    <t>***  0700600196  สำนักงานปศุสัตว์จังหวัดอุดรธานี</t>
  </si>
  <si>
    <t>***  0700600020  สถานีวิจัยทดสอบพันธุ์สัตว์จันทบุรี</t>
  </si>
  <si>
    <t>***  0700600224  สำนักงานปศุสัตว์จังหวัดสุพรรณบุรี</t>
  </si>
  <si>
    <t>***  0700600181  สำนักงานปศุสัตว์จังหวัดตราด</t>
  </si>
  <si>
    <t>***  0700600204  สำนักงานปศุสัตว์จังหวัดมุกดาหาร</t>
  </si>
  <si>
    <t>***  0700600061  สถานีพัฒนาอาหารสัตว์อุดรธานี</t>
  </si>
  <si>
    <t>***  0700600030  สถานีวิจัยทดสอบพันธุ์สัตว์บุรีรัมย์</t>
  </si>
  <si>
    <t>***  0700600177  สำนักงานปศุสัตว์จังหวัดสระบุรี</t>
  </si>
  <si>
    <t>***  0700600195  สำนักงานปศุสัตว์จังหวัดขอนแก่น</t>
  </si>
  <si>
    <t>***  0700600031  สถานีวิจัยทดสอบพันธุ์สัตว์ศรีสะเกษ</t>
  </si>
  <si>
    <t>***  0700600007  สำนักกฏหมาย</t>
  </si>
  <si>
    <t>***  0700600055  ศูนย์วิจัยและพัฒนาอาหารสัตว์สระแก้ว</t>
  </si>
  <si>
    <t>***  0700600036  สถานีวิจัยทดสอบพันธุ์สัตว์นครพนม</t>
  </si>
  <si>
    <t>***  0700600060  ศูนย์วิจัยและพัฒนาอาหารสัตว์ขอนแก่น</t>
  </si>
  <si>
    <t>***  0700600047  สถานีวิจัยทดสอบพันธุ์สัตว์นครศรีธรรมราช</t>
  </si>
  <si>
    <t>***  0700600038  สถานีวิจัยทดสอบพันธุ์สัตว์แพร่</t>
  </si>
  <si>
    <t>***  0700600216  สำนักงานปศุสัตว์จังหวัดกำแพงเพชร</t>
  </si>
  <si>
    <t>***  0700600099  ด่านกักสัตว์สงขลา</t>
  </si>
  <si>
    <t>***  0700600219  สำนักงานปศุสัตว์จังหวัดพิษณุโลก</t>
  </si>
  <si>
    <t>***  0700600237  สำนักงานปศุสัตว์จังหวัดสงขลา</t>
  </si>
  <si>
    <t>***  0700600277  สำนักงานปศุสัตว์จังหวัดบึงกาฬ</t>
  </si>
  <si>
    <t>***  0700600218  สำนักงานปศุสัตว์จังหวัดสุโขทัย</t>
  </si>
  <si>
    <t>***  0700600190  สำนักงานปศุสัตว์จังหวัดอุบลราชธานี</t>
  </si>
  <si>
    <t>***  0700600220  สำนักงานปศุสัตว์จังหวัดพิจิตร</t>
  </si>
  <si>
    <t>***  0700600028  สถานีวิจัยทดสอบพันธุ์สัตว์เลย</t>
  </si>
  <si>
    <t>***  0700600228  สำนักงานปศุสัตว์จังหวัดเพชรบุรี</t>
  </si>
  <si>
    <t>***  0700600018  ศูนย์วิจัยและบำรุงพันธุ์สัตว์ทับกวาง</t>
  </si>
  <si>
    <t>***  0700600194  สำนักงานปศุสัตว์จังหวัดหนองบัวลำภู</t>
  </si>
  <si>
    <t>***  0700600206  สำนักงานปศุสัตว์จังหวัดลำพูน</t>
  </si>
  <si>
    <t>***  0700600215  สำนักงานปศุสัตว์จังหวัดอุทัยธานี</t>
  </si>
  <si>
    <t>***  0700600214  สำนักงานปศุสัตว์จังหวัดนครสวรรค์</t>
  </si>
  <si>
    <t>***  0700600178  สำนักงานปศุสัตว์จังหวัดชลบุรี</t>
  </si>
  <si>
    <t>***  0700600123  ด่านกักกันสัตว์ระนอง</t>
  </si>
  <si>
    <t>***  0700600103  ด่านกักสัตว์จันทบุรี</t>
  </si>
  <si>
    <t>***  0700600071  สถานีพัฒนาอาหารสัตว์สุโขทัย</t>
  </si>
  <si>
    <t>***  0700600235  สำนักงานปศุสัตว์จังหวัดระนอง</t>
  </si>
  <si>
    <t>***  0700600033  สถานีวิจัยทดสอบพันธุ์สัตว์อุบลราชธานี</t>
  </si>
  <si>
    <t>***  0700600175  สำนักงานปศุสัตว์จังหวัดสิงห์บุรี</t>
  </si>
  <si>
    <t>***  0700600019  ศูนย์วิจัยและบำรุงพันธุ์สัตว์กบินทร์บุรี</t>
  </si>
  <si>
    <t>***  0700600062  สถานีพัฒนาอาหารสัตว์เลย</t>
  </si>
  <si>
    <t>***  0700600135  ศูนย์วิจัยการผสมเทียมและเทคโนโลยีชีวภาพนครราชสีมา</t>
  </si>
  <si>
    <t>***  0700600035  สถานีวิจัยทดสอบพันธุ์สัตว์สกลนคร</t>
  </si>
  <si>
    <t>***  0700600065  สถานีพัฒนาอาหารสัตว์กาฬสินธุ์</t>
  </si>
  <si>
    <t>***  0700600000  กรมปศุสัตว์</t>
  </si>
  <si>
    <t>***  0700600173  สำนักงานปศุสัตว์จังหวัดอ่างทอง</t>
  </si>
  <si>
    <t>***  0700600051  สถานีวิจัยทดสอบพันธุ์สัตว์ตรัง</t>
  </si>
  <si>
    <t>***  0700600172  สำนักงานปศุสัตว์จังหวัดพระนครศรีอยุธยา</t>
  </si>
  <si>
    <t>***  0700600059  สถานีพัฒนาอาหารสัตว์ร้อยเอ็ด</t>
  </si>
  <si>
    <t>***  0700600201  สำนักงานปศุสัตว์จังหวัดกาฬสินธุ์</t>
  </si>
  <si>
    <t>***  0700600171  สำนักงานปศุสัตว์จังหวัดปทุมธานี</t>
  </si>
  <si>
    <t>***  0700600146  ศูนย์วิจัยและถ่ายทอดเทคโนโลยีปลวกแดง</t>
  </si>
  <si>
    <t>***  0700600213  สำนักงานปศุสัตว์จังหวัดแม่ฮ่องสอน</t>
  </si>
  <si>
    <t>***  0700600063  สถานีพัฒนาอาหารสัตว์หนองคาย</t>
  </si>
  <si>
    <t>***  0700600039  สถานีวิจัยทดสอบพันธุ์สัตว์พะเยา</t>
  </si>
  <si>
    <t>***  0700600239  สำนักงานปศุสัตว์จังหวัดตรัง</t>
  </si>
  <si>
    <t>***  0700600205  สำนักงานปศุสัตว์จังหวัดเชียงใหม่</t>
  </si>
  <si>
    <t>***  0700600180  สำนักงานปศุสัตว์จังหวัดจันทบุรี</t>
  </si>
  <si>
    <t>***  0700600045  สถานีวิจัยทดสอบพันธุ์สัตว์สุพรรณบุรี</t>
  </si>
  <si>
    <t>***  0700600186  สำนักงานปศุสัตว์จังหวัดนครราชสีมา</t>
  </si>
  <si>
    <t>***  0700600114  ด่านกักสัตว์เลย</t>
  </si>
  <si>
    <t>***  0700600043  สถานีวิจัยทดสอบพันธุ์สัตว์พิษณุโลก</t>
  </si>
  <si>
    <t>***  0700600185  สำนักงานปศุสัตว์จังหวัดสระแก้ว</t>
  </si>
  <si>
    <t>***  0700600200  สำนักงานปศุสัตว์จังหวัดร้อยเอ็ด</t>
  </si>
  <si>
    <t>***  0700600140  ศูนย์วิจัยการผสมเทียมและเทคโนโลยีชีวภาพสุราษฎร์ธานี</t>
  </si>
  <si>
    <t>***  0700600076  สถานีพัฒนาอาหารสัตว์สุพรรณบุรี</t>
  </si>
  <si>
    <t>***  0700600137  ศูนย์วิจัยการผสมเทียมและเทคโนโลยีชีวภาพเชียงใหม่</t>
  </si>
  <si>
    <t>***  0700600046  ศูนย์วิจัยและบำรุงพันธุ์สัตว์สุราษฎร์ธานี</t>
  </si>
  <si>
    <t>***  0700600192  สำนักงานปศุสัตว์จังหวัดชัยภูมิ</t>
  </si>
  <si>
    <t>***  0700600240  สำนักงานปศุสัตว์จังหวัดพัทลุง</t>
  </si>
  <si>
    <t>***  0700600236  สำนักงานปศุสัตว์จังหวัดชุมพร</t>
  </si>
  <si>
    <t>***  0700600058  สถานีพัฒนาอาหารสัตว์ยโสธร</t>
  </si>
  <si>
    <t>***  0700600212  สำนักงานปศุสัตว์จังหวัดเชียงราย</t>
  </si>
  <si>
    <t>***  0700600072  สถานีพัฒนาอาหารสัตว์พิจิตร</t>
  </si>
  <si>
    <t>***  0700600230  สำนักงานปศุสัตว์จังหวัดนครศรีธรรมราช</t>
  </si>
  <si>
    <t>***  0700600155  ศูนย์วิจัยและถ่ายทอดเทคโนโลยีเชียงราย</t>
  </si>
  <si>
    <t>***  0700600138  ศูนย์วิจัยการผสมเทียมและเทคโนโลยีชีวภาพพิษณุโลก</t>
  </si>
  <si>
    <t>***  0700600211  สำนักงานปศุสัตว์จังหวัดพะเยา</t>
  </si>
  <si>
    <t>***  0700600054  ศูนย์วิจัยและพัฒนาอาหารสัตว์ชัยนาท</t>
  </si>
  <si>
    <t>***  0700600182  สำนักงานปศุสัตว์จังหวัดฉะเชิงเทรา</t>
  </si>
  <si>
    <t>***  0700600078  สถานีพัฒนาอาหารสัตว์ชุมพร</t>
  </si>
  <si>
    <t>***  0700600183  สำนักงานปศุสัตว์จังหวัดปราจีนบุรี</t>
  </si>
  <si>
    <t>***  0700600265  ด่านกักสัตว์นครสวรรค์</t>
  </si>
  <si>
    <t>***  0700600022  สถานีวิจัยทดสอบพันธุ์สัตว์สระแก้ว</t>
  </si>
  <si>
    <t>***  0700600139  ศูนย์วิจัยการผสมเทียมและเทคโนโลยีชีวภาพราชบุรี</t>
  </si>
  <si>
    <t>***  0700600128  ศูนย์ผลิตน้ำเชื้อแช่แข็งพ่อพันธุ์ลำพญากลาง</t>
  </si>
  <si>
    <t>***  0700600068  สถานีพัฒนาอาหารสัตว์มุกดาหาร</t>
  </si>
  <si>
    <t>***  0700600044  ศูนย์วิจัยและบำรุงพันธุ์สัตว์หนองกวาง</t>
  </si>
  <si>
    <t>***  0700600209  สำนักงานปศุสัตว์จังหวัดแพร่</t>
  </si>
  <si>
    <t>***  0700600176  สำนักงานปศุสัตว์จังหวัดชัยนาท</t>
  </si>
  <si>
    <t>***  0700600077  ศูนย์วิจัยและพัฒนาอาหารสัตว์สุราษฎร์ธานี</t>
  </si>
  <si>
    <t>***  0700600082  สถานีพัฒนาอาหารสัตว์พัทลุง</t>
  </si>
  <si>
    <t>***  0700600075  สถานีพัฒนาอาหารสัตว์ประจวบคีรีขันธ์</t>
  </si>
  <si>
    <t>***  0700600118  ด่านกักสัตว์เชียงราย</t>
  </si>
  <si>
    <t>***  0700600056  ศูนย์วิจัยและพัฒนาอาหารสัตว์นครราชสีมา</t>
  </si>
  <si>
    <t>***  0700600050  สถานีวิจัยทดสอบพันธุ์สัตว์เทพา</t>
  </si>
  <si>
    <t>***  0700600221  สำนักงานปศุสัตว์จังหวัดเพชรบูรณ์</t>
  </si>
  <si>
    <t>***  0700600232  สำนักงานปศุสัตว์จังหวัดพังงา</t>
  </si>
  <si>
    <t>***  0700600040  สถานีวิจัยทดสอบพันธุ์สัตว์แม่ฮ่องสอน</t>
  </si>
  <si>
    <t>***  0700600057  สถานีพัฒนาอาหารสัตว์บุรีรัมย์</t>
  </si>
  <si>
    <t>***  0700600041  ศูนย์วิจัยและบำรุงพันธุ์สัตว์ตาก</t>
  </si>
  <si>
    <t>***  0700600275  สถานีวิจัยทดสอบพันธุ์สัตว์มหาสารคาม</t>
  </si>
  <si>
    <t>***  0700600048  สถานีวิจัยทดสอบพันธุ์สัตว์กระบี่</t>
  </si>
  <si>
    <t>***  0700600207  สำนักงานปศุสัตว์จังหวัดลำปาง</t>
  </si>
  <si>
    <t>***  0700600001  กลุ่มพัฒนาระบบบริหาร</t>
  </si>
  <si>
    <t>***  0700600274  ด่านกักสัตว์ฉะเชิงเทรา</t>
  </si>
  <si>
    <t>***  0700600188  สำนักงานปศุสัตว์จังหวัดสุรินทร์</t>
  </si>
  <si>
    <t>***  0700600097  ด่านกักสัตว์ภูเก็ต</t>
  </si>
  <si>
    <t>***  0700600134  ศูนย์วิจัยการผสมเทียมและเทคโนโลยีชีวภาพชลบุรี</t>
  </si>
  <si>
    <t>***  0700600169  สำนักงานปศุสัตว์จังหวัดสมุทรปราการ</t>
  </si>
  <si>
    <t>***  0700600170  สำนักงานปศุสัตว์จังหวัดนนทบุรี</t>
  </si>
  <si>
    <t>***  0700600202  สำนักงานปศุสัตว์จังหวัดสกลนคร</t>
  </si>
  <si>
    <t>***  0700600234  สำนักงานปศุสัตว์จังหวัดสุราษฎร์ธานี</t>
  </si>
  <si>
    <t>***  0700600133  ศูนย์วิจัยการผสมเทียมและเทคโนโลยีชีวภาพสระบุรี</t>
  </si>
  <si>
    <t>***  0700600032  ศูนย์วิจัยและบำรุงพันธุ์สัตว์ท่าพระ</t>
  </si>
  <si>
    <t>***  0700600070  สถานีพัฒนาอาหารสัตว์แพร่</t>
  </si>
  <si>
    <t>***  0700600229  สำนักงานปศุสัตว์จังหวัดประจวบคีรีขันธ์</t>
  </si>
  <si>
    <t>***  0700600136  ศูนย์วิจัยการผสมเทียมและเทคโนโลยีชีวภาพขอนแก่น</t>
  </si>
  <si>
    <t>***  0700600092  ด่านกักสัตว์ตาก</t>
  </si>
  <si>
    <t>***  0700600227  สำนักงานปศุสัตว์จังหวัดสมุทรสงคราม</t>
  </si>
  <si>
    <t>***  0700600042  สถานีวิจัยทดสอบพันธุ์สัตว์นครสวรรค์</t>
  </si>
  <si>
    <t>***  0700600109  ด่านกักสัตว์สุรินทร์</t>
  </si>
  <si>
    <t>***  0700600108  ด่านกักสัตว์บุรีรัมย์</t>
  </si>
  <si>
    <t>***  0700600189  สำนักงานปศุสัตว์จังหวัดศรีสะเกษ</t>
  </si>
  <si>
    <t>***  0700600250  ด่านกักสัตว์พระนครศรีอยุธยา</t>
  </si>
  <si>
    <t>***  0700600069  ศูนย์วิจัยและพัฒนาอาหารสัตว์ลำปาง</t>
  </si>
  <si>
    <t>***  0700600158  ศูนย์วิจัยและถ่ายทอดเทคโนโลยีอุทัยธานี</t>
  </si>
  <si>
    <t>***  0700600110  ด่านกักสัตว์ศรีสะเกษ</t>
  </si>
  <si>
    <t>***  0700600153  ศูนย์วิจัยและพัฒนาการสัตว์แพทย์ภาคตะวันออกเฉียงเหนือ (ตอนบน)</t>
  </si>
  <si>
    <t>***  0700600191  สำนักงานปศุสัตว์จังหวัดยโสธร</t>
  </si>
  <si>
    <t>***  0700600066  สถานีพัฒนาอาหารสัตว์สกลนคร</t>
  </si>
  <si>
    <t>***  0700600197  สำนักงานปศุสัตว์จังหวัดเลย</t>
  </si>
  <si>
    <t>***  0700600222  สำนักงานปศุสัตว์จังหวัดราชบุรี</t>
  </si>
  <si>
    <t>***  0700600233  สำนักงานปศุสัตว์จังหวัดภูเก็ต</t>
  </si>
  <si>
    <t>***  0700600217  สำนักงานปศุสัตว์จังหวัดตาก</t>
  </si>
  <si>
    <t>***  0700600163  สำนักงานปศุสัตว์เขต 8</t>
  </si>
  <si>
    <t>***  0700600064  สถานีพัฒนาอาหารสัตว์มหาสารคาม</t>
  </si>
  <si>
    <t>***  0700600276  ศูนย์วิจัยและถ่ายทอดเทคโนโลยีอำนาจเจริญ</t>
  </si>
  <si>
    <t>***  0700600161  ศูนย์วิจัยและถ่ายทอดเทคโนโลยีเขาไชยราช</t>
  </si>
  <si>
    <t>***  0700600132  ศูนย์วิจัยและพัฒนาเทคโนโลยีการย้ายฝากตัวอ่อน</t>
  </si>
  <si>
    <t>***  0700600013  กลุ่มตรวจสอบชีววัตถุสำหรับสัตว์</t>
  </si>
  <si>
    <t>***  0700600248  ด่านกักสัตว์สระบุรี</t>
  </si>
  <si>
    <t>***  0700600241  สำนักงานปศุสัตว์จังหวัดปัตตานี</t>
  </si>
  <si>
    <t>***  0700600120  ด่านกักสัตว์พะเยา</t>
  </si>
  <si>
    <t>***  0700600168  สำนักงานปศุสัตว์กรุงเทพมหานคร</t>
  </si>
  <si>
    <t>***  0700600111  ด่านกักสัตว์อุบลราชธานี</t>
  </si>
  <si>
    <t>***  0700600260  ด่านกักสัตว์มหาสารคาม</t>
  </si>
  <si>
    <t>***  0700600223  สำนักงานปศุสัตว์จังหวัดกาญจนบุรี</t>
  </si>
  <si>
    <t>***  0700600231  สำนักงานปศุสัตว์จังหวัดกระบี่</t>
  </si>
  <si>
    <t>***  0700600251  ด่านกักสัตว์สุพรรณบุรี</t>
  </si>
  <si>
    <t>***  0700600165  ศูนย์วิจัยและพัฒนาการสัตว์แพทย์ภาคใต้</t>
  </si>
  <si>
    <t>***  0700600122  ด่านกักสัตว์ราชบุรี</t>
  </si>
  <si>
    <t>***  0700600073  สถานีพัฒนาอาหารสัตว์เพชรบูรณ์</t>
  </si>
  <si>
    <t>***  0700600226  สำนักงานปศุสัตว์จังหวัดสมุทรสาคร</t>
  </si>
  <si>
    <t>***  0700600162  ศูนย์วิจัยและพัฒนาการสัตว์แพทย์ภาคตะวันตก</t>
  </si>
  <si>
    <t>***  0700600084  สถาบันวิจัยและบริการสุขภาพช้างแห่งชาติ</t>
  </si>
  <si>
    <t>***  0700600081  สถานีพัฒนาอาหารสัตว์ตรัง</t>
  </si>
  <si>
    <t>***  0700600079  ศูนย์วิจัยและพัฒนาอาหารสัตว์นราธิวาส</t>
  </si>
  <si>
    <t>***  0700600049  ศูนย์วิจัยและบำรุงพันธุ์สัตว์ยะลา</t>
  </si>
  <si>
    <t>***  0700600113  ด่านกักสัตว์นครพนม</t>
  </si>
  <si>
    <t>***  0700600144  ศูนย์วิจัยและถ่ายทอดเทคโนโลยีทับกวาง</t>
  </si>
  <si>
    <t>***  0700600267  ด่านกักสัตว์นครปฐม</t>
  </si>
  <si>
    <t>***  0700600164  ศูนย์วิจัยและถ่ายทอดเทคโนโลยีนครศรีธรรมราช</t>
  </si>
  <si>
    <t>***  0700600141  ศูนย์วิจัยการผสมเทียมและเทคโนโลยีชีวภาพสงขลา</t>
  </si>
  <si>
    <t>***  0700600025  สถานีวิจัยทดสอบพันธุ์สัตว์ปากช่อง</t>
  </si>
  <si>
    <t>***  0700600159  ศูนย์วิจัยและพัฒนาการสัตว์แพทย์ภาคเหนือ (ตอนล่าง)</t>
  </si>
  <si>
    <t>***  0700600242  สำนักงานปศุสัตว์จังหวัดยะลา</t>
  </si>
  <si>
    <t>***  0700600098  ด่านกักสัตว์ชุมพร</t>
  </si>
  <si>
    <t>***  0700600074  ศูนย์วิจัยและพัฒนาอาหารสัตว์เพชรบุรี</t>
  </si>
  <si>
    <t>***  0700600243  สำนักงานปศุสัตว์จังหวัดนราธิวาส</t>
  </si>
  <si>
    <t>***  0700600156  ศูนย์วิจัยและพัฒนาการสัตว์แพทย์ภาคเหนือ (ตอนบน)</t>
  </si>
  <si>
    <t>***  0700600034  สถานีวิจัยทดสอบพันธุ์สัตว์อุดรธานี</t>
  </si>
  <si>
    <t>***  0700600052  สถานีวิจัยทดสอบพันธุ์สัตว์ปัตตานี</t>
  </si>
  <si>
    <t>***  0700600238  สำนักงานปศุสัตว์จังหวัดสตูล</t>
  </si>
  <si>
    <t>***  0700600148  สำนักงานปศุสัตว์เขต 3</t>
  </si>
  <si>
    <t>***  0700600203  สำนักงานปศุสัตว์จังหวัดนครพนม</t>
  </si>
  <si>
    <t>***  0700600150  ศูนย์วิจัยและพัฒนาการสัตว์แพทย์ภาคตะวันออกเฉียงเหนือ (ตอนล่าง)</t>
  </si>
  <si>
    <t>***  0700600126  สำนักเทคโนโลยีชีวภัณฑ์สัตว์</t>
  </si>
  <si>
    <t>***  0700600010  สถาบันสุขภาพสัตว์แห่งชาติ</t>
  </si>
  <si>
    <t>***  0700600130  ศูนย์ผลิตน้ำเชื้อแช่แข็งพ่อพันธุ์ภาคตะวันออกเฉียงเหนือ</t>
  </si>
  <si>
    <t>***  0700600037  ศูนย์วิจัยและบำรุงพันธุ์สัตว์เชียงใหม่</t>
  </si>
  <si>
    <t>***  0700600102  ด่านกักสัตว์ชลบุรี</t>
  </si>
  <si>
    <t>***  0700600115  ด่านกักสัตว์ลำปาง</t>
  </si>
  <si>
    <t>***  0700600119  ด่านกักสัตว์อุตรดิตถ์</t>
  </si>
  <si>
    <t>***  0700600011  ศูนย์อ้างอิงโรคปากและเท้าเปื่อยภาคเอเซียตะวันออกเฉียงใต้</t>
  </si>
  <si>
    <t>***  0700600014  สำนักพัฒนาระบบและรับรองมาตรฐานสินค้าปศุสัตว์</t>
  </si>
  <si>
    <t>***  0700600261  ด่านกักสัตว์ลำพูน</t>
  </si>
  <si>
    <t>***  0700600145  สำนักงานปศุสัตว์เขต 2</t>
  </si>
  <si>
    <t>***  0700600154  สำนักงานปศุสัตว์เขต 5</t>
  </si>
  <si>
    <t>***  0700600143  สำนักงานปศุสัตว์เขต 1</t>
  </si>
  <si>
    <t>***  0700600080  สถานีพัฒนาอาหารสัตว์สตูล</t>
  </si>
  <si>
    <t>***  0700600244  ด่านกักสัตว์กรุงเทพมหานครทางน้ำ</t>
  </si>
  <si>
    <t>***  0700600101  ด่านกักสัตว์นราธิวาส</t>
  </si>
  <si>
    <t>***  0700600117  ด่านกักสัตว์น่าน</t>
  </si>
  <si>
    <t>***  0700600129  ศูนย์ผลิตน้ำเชื้อพ่อโคพันธุ์โครงการหลวงอินทนนท์</t>
  </si>
  <si>
    <t>***  0700600282  ศูนย์วิจัยการผสมเทียมและเทคโนโลยีชีวภาพอุบลราชธานี</t>
  </si>
  <si>
    <t>***  0700600167  ศูนย์วิจัยและถ่ายทอดเทคโนโลยีนราธิวาส</t>
  </si>
  <si>
    <t>***  0700600003  สำนักงานเลขานุการกรม</t>
  </si>
  <si>
    <t>***  0700600245  ด่านกักสัตว์ดอนเมือง</t>
  </si>
  <si>
    <t>***  0700600147  ศูนย์วิจัยและพัฒนาการสัตว์แพทย์ภาคตะวันออก</t>
  </si>
  <si>
    <t>***  0700600088  ด่านกักสัตว์มุกดาหาร</t>
  </si>
  <si>
    <t>***  0700600166  สำนักงานปศุสัตว์เขต 9</t>
  </si>
  <si>
    <t>***  0700600278  กองปศุสัตว์ต่างประเทศ</t>
  </si>
  <si>
    <t>***  0700600008  กองแผนงาน</t>
  </si>
  <si>
    <t>***  0700600127  สำนักเทคโนโลยีชีวภาพการผลิตปศุสัตว์</t>
  </si>
  <si>
    <t>***  0700600083  สำนักควบคุม ป้องกันและบำบัดโรคสัตว์</t>
  </si>
  <si>
    <t>***  0700600273  ด่านกักสัตว์สุวรรณภูมิ</t>
  </si>
  <si>
    <t>***  0700600272  สำนักตรวจสอบคุณภาพสินค้าปศุสัตว์</t>
  </si>
  <si>
    <t>***  0700600017  สำนักพัฒนาพันธุ์สัตว์</t>
  </si>
  <si>
    <t>***  0700600015  สำนักส่งเสริมและพัฒนาการปศุสัตว์</t>
  </si>
  <si>
    <t>***  0700600009  ศูนย์สารสนเทศ</t>
  </si>
  <si>
    <t>***  0700600279  ด่านกักสัตว์สถานีบรรจุและแยกสินค้ากล่องลาดกระบัง</t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</si>
  <si>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</si>
  <si>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</si>
  <si>
    <r>
      <t xml:space="preserve">*** </t>
    </r>
    <r>
      <rPr>
        <b/>
        <u val="single"/>
        <sz val="15"/>
        <rFont val="TH SarabunPSK"/>
        <family val="2"/>
      </rPr>
      <t>ภาพรวมทุกงบรายจ่าย</t>
    </r>
    <r>
      <rPr>
        <b/>
        <sz val="15"/>
        <rFont val="TH SarabunPSK"/>
        <family val="2"/>
      </rPr>
      <t xml:space="preserve"> (รวมทุกหน่วยงาน)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</si>
</sst>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#,##0.0"/>
    <numFmt numFmtId="201" formatCode="#,##0.000"/>
    <numFmt numFmtId="202" formatCode="#,##0.0_);\(#,##0.0\)"/>
    <numFmt numFmtId="203" formatCode="#,##0.0000"/>
    <numFmt numFmtId="204" formatCode="t&quot;฿&quot;#,##0.00_);[Red]\(#,##0.00\)"/>
    <numFmt numFmtId="205" formatCode="t&quot;฿&quot;#,##0.00_);\(#,##0.00\)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_-* #,##0.000_-;\-* #,##0.000_-;_-* &quot;-&quot;??_-;_-@_-"/>
    <numFmt numFmtId="211" formatCode="_-* #,##0_-;\-* #,##0_-;_-* &quot;-&quot;??_-;_-@_-"/>
    <numFmt numFmtId="212" formatCode="#,##0.00;\-\ #,##0.00"/>
    <numFmt numFmtId="213" formatCode="#,##0.00000"/>
    <numFmt numFmtId="214" formatCode="#,##0.00000;\-\ #,##0.00000"/>
    <numFmt numFmtId="215" formatCode="#,##0.000;\-\ #,##0.000"/>
    <numFmt numFmtId="216" formatCode="#,##0.0000000"/>
    <numFmt numFmtId="217" formatCode="#,##0.00\ %"/>
    <numFmt numFmtId="218" formatCode="#,##0.000\ &quot;THB&quot;"/>
    <numFmt numFmtId="219" formatCode="#,##0.000\ &quot;THB&quot;;\-\ #,##0.000\ &quot;THB&quot;"/>
    <numFmt numFmtId="220" formatCode="#,##0.00\ %;\-\ #,##0.00\ %"/>
    <numFmt numFmtId="221" formatCode="_-* #,##0.000_-;\-* #,##0.000_-;_-* &quot;-&quot;???_-;_-@_-"/>
    <numFmt numFmtId="222" formatCode="#,##0_ ;\-#,##0\ "/>
    <numFmt numFmtId="223" formatCode="_(* #,##0.0_);_(* \(#,##0.0\);_(* &quot;-&quot;_);_(@_)"/>
    <numFmt numFmtId="224" formatCode="_(* #,##0.00_);_(* \(#,##0.00\);_(* &quot;-&quot;_);_(@_)"/>
    <numFmt numFmtId="225" formatCode="#,##0.0;\-#,##0.0"/>
  </numFmts>
  <fonts count="49">
    <font>
      <sz val="16"/>
      <name val="TH SarabunPSK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7"/>
      <name val="Small Fonts"/>
      <family val="0"/>
    </font>
    <font>
      <sz val="11"/>
      <color indexed="8"/>
      <name val="Tahoma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15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5"/>
      <color indexed="9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1" applyNumberFormat="0" applyAlignment="0" applyProtection="0"/>
    <xf numFmtId="0" fontId="7" fillId="19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17" fillId="0" borderId="6" applyNumberFormat="0" applyFill="0" applyAlignment="0" applyProtection="0"/>
    <xf numFmtId="0" fontId="18" fillId="21" borderId="0" applyNumberFormat="0" applyBorder="0" applyAlignment="0" applyProtection="0"/>
    <xf numFmtId="37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1" fillId="4" borderId="1" applyNumberFormat="0" applyFont="0" applyAlignment="0" applyProtection="0"/>
    <xf numFmtId="0" fontId="21" fillId="5" borderId="7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" fillId="21" borderId="7" applyNumberFormat="0" applyProtection="0">
      <alignment vertical="center"/>
    </xf>
    <xf numFmtId="4" fontId="22" fillId="21" borderId="7" applyNumberFormat="0" applyProtection="0">
      <alignment vertical="center"/>
    </xf>
    <xf numFmtId="4" fontId="1" fillId="21" borderId="7" applyNumberFormat="0" applyProtection="0">
      <alignment horizontal="left" vertical="center" indent="1"/>
    </xf>
    <xf numFmtId="4" fontId="1" fillId="21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1" fillId="6" borderId="7" applyNumberFormat="0" applyProtection="0">
      <alignment horizontal="right" vertical="center"/>
    </xf>
    <xf numFmtId="4" fontId="1" fillId="3" borderId="7" applyNumberFormat="0" applyProtection="0">
      <alignment horizontal="right" vertical="center"/>
    </xf>
    <xf numFmtId="4" fontId="1" fillId="16" borderId="7" applyNumberFormat="0" applyProtection="0">
      <alignment horizontal="right" vertical="center"/>
    </xf>
    <xf numFmtId="4" fontId="1" fillId="17" borderId="7" applyNumberFormat="0" applyProtection="0">
      <alignment horizontal="right" vertical="center"/>
    </xf>
    <xf numFmtId="4" fontId="1" fillId="22" borderId="7" applyNumberFormat="0" applyProtection="0">
      <alignment horizontal="right" vertical="center"/>
    </xf>
    <xf numFmtId="4" fontId="1" fillId="23" borderId="7" applyNumberFormat="0" applyProtection="0">
      <alignment horizontal="right" vertical="center"/>
    </xf>
    <xf numFmtId="4" fontId="1" fillId="11" borderId="7" applyNumberFormat="0" applyProtection="0">
      <alignment horizontal="right" vertical="center"/>
    </xf>
    <xf numFmtId="4" fontId="1" fillId="20" borderId="7" applyNumberFormat="0" applyProtection="0">
      <alignment horizontal="right" vertical="center"/>
    </xf>
    <xf numFmtId="4" fontId="1" fillId="24" borderId="7" applyNumberFormat="0" applyProtection="0">
      <alignment horizontal="right" vertical="center"/>
    </xf>
    <xf numFmtId="4" fontId="23" fillId="25" borderId="7" applyNumberFormat="0" applyProtection="0">
      <alignment horizontal="left" vertical="center" indent="1"/>
    </xf>
    <xf numFmtId="4" fontId="1" fillId="5" borderId="8" applyNumberFormat="0" applyProtection="0">
      <alignment horizontal="left" vertical="center" indent="1"/>
    </xf>
    <xf numFmtId="4" fontId="24" fillId="14" borderId="0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top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top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top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top" indent="1"/>
    </xf>
    <xf numFmtId="4" fontId="1" fillId="4" borderId="7" applyNumberFormat="0" applyProtection="0">
      <alignment vertical="center"/>
    </xf>
    <xf numFmtId="4" fontId="22" fillId="4" borderId="7" applyNumberFormat="0" applyProtection="0">
      <alignment vertical="center"/>
    </xf>
    <xf numFmtId="4" fontId="1" fillId="4" borderId="7" applyNumberFormat="0" applyProtection="0">
      <alignment horizontal="left" vertical="center" indent="1"/>
    </xf>
    <xf numFmtId="4" fontId="1" fillId="4" borderId="7" applyNumberFormat="0" applyProtection="0">
      <alignment horizontal="left" vertical="center" indent="1"/>
    </xf>
    <xf numFmtId="4" fontId="1" fillId="5" borderId="7" applyNumberFormat="0" applyProtection="0">
      <alignment horizontal="right" vertical="center"/>
    </xf>
    <xf numFmtId="4" fontId="22" fillId="5" borderId="7" applyNumberFormat="0" applyProtection="0">
      <alignment horizontal="right" vertical="center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1" fillId="7" borderId="9" applyNumberFormat="0" applyProtection="0">
      <alignment horizontal="left" vertical="top" indent="1"/>
    </xf>
    <xf numFmtId="0" fontId="25" fillId="0" borderId="0">
      <alignment/>
      <protection/>
    </xf>
    <xf numFmtId="4" fontId="26" fillId="5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6" fillId="0" borderId="0" applyNumberFormat="0" applyFill="0" applyBorder="0" applyAlignment="0" applyProtection="0"/>
    <xf numFmtId="194" fontId="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2" fillId="10" borderId="2" applyNumberFormat="0" applyAlignment="0" applyProtection="0"/>
    <xf numFmtId="0" fontId="33" fillId="0" borderId="6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18" borderId="0" applyNumberFormat="0" applyBorder="0" applyAlignment="0" applyProtection="0"/>
    <xf numFmtId="0" fontId="39" fillId="8" borderId="7" applyNumberFormat="0" applyAlignment="0" applyProtection="0"/>
    <xf numFmtId="0" fontId="28" fillId="8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13" borderId="1" applyNumberFormat="0" applyAlignment="0" applyProtection="0"/>
    <xf numFmtId="0" fontId="36" fillId="13" borderId="0" applyNumberFormat="0" applyBorder="0" applyAlignment="0" applyProtection="0"/>
    <xf numFmtId="0" fontId="37" fillId="0" borderId="10" applyNumberFormat="0" applyFill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8" fillId="4" borderId="11" applyNumberFormat="0" applyFont="0" applyAlignment="0" applyProtection="0"/>
    <xf numFmtId="0" fontId="40" fillId="0" borderId="3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4" fillId="0" borderId="0" xfId="81" applyFont="1" applyFill="1" applyAlignment="1">
      <alignment vertical="center"/>
      <protection/>
    </xf>
    <xf numFmtId="0" fontId="44" fillId="0" borderId="0" xfId="81" applyFont="1" applyFill="1">
      <alignment/>
      <protection/>
    </xf>
    <xf numFmtId="0" fontId="44" fillId="0" borderId="0" xfId="81" applyFont="1" applyFill="1" applyAlignment="1">
      <alignment horizontal="center"/>
      <protection/>
    </xf>
    <xf numFmtId="39" fontId="44" fillId="0" borderId="0" xfId="81" applyNumberFormat="1" applyFont="1" applyFill="1">
      <alignment/>
      <protection/>
    </xf>
    <xf numFmtId="39" fontId="0" fillId="0" borderId="14" xfId="81" applyNumberFormat="1" applyFont="1" applyFill="1" applyBorder="1" applyAlignment="1">
      <alignment horizontal="center" vertical="center" wrapText="1"/>
      <protection/>
    </xf>
    <xf numFmtId="0" fontId="44" fillId="0" borderId="0" xfId="81" applyFont="1" applyFill="1" applyAlignment="1">
      <alignment vertical="center" wrapText="1"/>
      <protection/>
    </xf>
    <xf numFmtId="39" fontId="44" fillId="27" borderId="14" xfId="81" applyNumberFormat="1" applyFont="1" applyFill="1" applyBorder="1" applyAlignment="1">
      <alignment horizontal="center" vertical="center" wrapText="1"/>
      <protection/>
    </xf>
    <xf numFmtId="49" fontId="44" fillId="27" borderId="14" xfId="81" applyNumberFormat="1" applyFont="1" applyFill="1" applyBorder="1" applyAlignment="1">
      <alignment horizontal="center" vertical="center" wrapText="1"/>
      <protection/>
    </xf>
    <xf numFmtId="49" fontId="44" fillId="0" borderId="14" xfId="81" applyNumberFormat="1" applyFont="1" applyFill="1" applyBorder="1" applyAlignment="1">
      <alignment horizontal="center" vertical="center" wrapText="1"/>
      <protection/>
    </xf>
    <xf numFmtId="39" fontId="44" fillId="0" borderId="14" xfId="81" applyNumberFormat="1" applyFont="1" applyFill="1" applyBorder="1" applyAlignment="1">
      <alignment horizontal="center" vertical="center" wrapText="1"/>
      <protection/>
    </xf>
    <xf numFmtId="49" fontId="44" fillId="0" borderId="0" xfId="81" applyNumberFormat="1" applyFont="1" applyFill="1" applyAlignment="1">
      <alignment vertical="center" wrapText="1"/>
      <protection/>
    </xf>
    <xf numFmtId="0" fontId="44" fillId="0" borderId="15" xfId="81" applyFont="1" applyFill="1" applyBorder="1" applyAlignment="1">
      <alignment vertical="center" wrapText="1"/>
      <protection/>
    </xf>
    <xf numFmtId="39" fontId="44" fillId="7" borderId="14" xfId="81" applyNumberFormat="1" applyFont="1" applyFill="1" applyBorder="1" applyAlignment="1">
      <alignment horizontal="center" vertical="center" wrapText="1"/>
      <protection/>
    </xf>
    <xf numFmtId="49" fontId="44" fillId="7" borderId="14" xfId="81" applyNumberFormat="1" applyFont="1" applyFill="1" applyBorder="1" applyAlignment="1">
      <alignment horizontal="center" vertical="center" wrapText="1"/>
      <protection/>
    </xf>
    <xf numFmtId="49" fontId="44" fillId="7" borderId="0" xfId="81" applyNumberFormat="1" applyFont="1" applyFill="1" applyAlignment="1">
      <alignment horizontal="center" vertical="center" wrapText="1"/>
      <protection/>
    </xf>
    <xf numFmtId="3" fontId="46" fillId="0" borderId="14" xfId="81" applyNumberFormat="1" applyFont="1" applyFill="1" applyBorder="1" applyAlignment="1">
      <alignment vertical="center"/>
      <protection/>
    </xf>
    <xf numFmtId="0" fontId="46" fillId="0" borderId="14" xfId="81" applyFont="1" applyFill="1" applyBorder="1" applyAlignment="1">
      <alignment vertical="center"/>
      <protection/>
    </xf>
    <xf numFmtId="4" fontId="46" fillId="0" borderId="14" xfId="81" applyNumberFormat="1" applyFont="1" applyFill="1" applyBorder="1" applyAlignment="1">
      <alignment vertical="center"/>
      <protection/>
    </xf>
    <xf numFmtId="39" fontId="46" fillId="0" borderId="14" xfId="81" applyNumberFormat="1" applyFont="1" applyFill="1" applyBorder="1" applyAlignment="1">
      <alignment vertical="center"/>
      <protection/>
    </xf>
    <xf numFmtId="39" fontId="46" fillId="0" borderId="14" xfId="81" applyNumberFormat="1" applyFont="1" applyFill="1" applyBorder="1" applyAlignment="1">
      <alignment horizontal="center" vertical="center"/>
      <protection/>
    </xf>
    <xf numFmtId="4" fontId="46" fillId="0" borderId="14" xfId="81" applyNumberFormat="1" applyFont="1" applyFill="1" applyBorder="1" applyAlignment="1">
      <alignment horizontal="center" vertical="center"/>
      <protection/>
    </xf>
    <xf numFmtId="3" fontId="44" fillId="0" borderId="16" xfId="81" applyNumberFormat="1" applyFont="1" applyFill="1" applyBorder="1" applyAlignment="1">
      <alignment horizontal="center" vertical="center"/>
      <protection/>
    </xf>
    <xf numFmtId="0" fontId="44" fillId="0" borderId="16" xfId="81" applyFont="1" applyFill="1" applyBorder="1" applyAlignment="1">
      <alignment vertical="center"/>
      <protection/>
    </xf>
    <xf numFmtId="4" fontId="44" fillId="0" borderId="17" xfId="81" applyNumberFormat="1" applyFont="1" applyFill="1" applyBorder="1" applyAlignment="1">
      <alignment vertical="center"/>
      <protection/>
    </xf>
    <xf numFmtId="39" fontId="44" fillId="0" borderId="16" xfId="81" applyNumberFormat="1" applyFont="1" applyFill="1" applyBorder="1" applyAlignment="1">
      <alignment vertical="center"/>
      <protection/>
    </xf>
    <xf numFmtId="4" fontId="44" fillId="0" borderId="16" xfId="81" applyNumberFormat="1" applyFont="1" applyFill="1" applyBorder="1" applyAlignment="1">
      <alignment vertical="center"/>
      <protection/>
    </xf>
    <xf numFmtId="4" fontId="44" fillId="0" borderId="16" xfId="81" applyNumberFormat="1" applyFont="1" applyFill="1" applyBorder="1" applyAlignment="1">
      <alignment horizontal="center" vertical="center"/>
      <protection/>
    </xf>
    <xf numFmtId="39" fontId="44" fillId="0" borderId="16" xfId="81" applyNumberFormat="1" applyFont="1" applyFill="1" applyBorder="1" applyAlignment="1">
      <alignment horizontal="center" vertical="center"/>
      <protection/>
    </xf>
    <xf numFmtId="39" fontId="44" fillId="0" borderId="17" xfId="81" applyNumberFormat="1" applyFont="1" applyFill="1" applyBorder="1" applyAlignment="1">
      <alignment vertical="center"/>
      <protection/>
    </xf>
    <xf numFmtId="39" fontId="44" fillId="0" borderId="17" xfId="81" applyNumberFormat="1" applyFont="1" applyFill="1" applyBorder="1" applyAlignment="1">
      <alignment horizontal="center" vertical="center"/>
      <protection/>
    </xf>
    <xf numFmtId="4" fontId="44" fillId="0" borderId="17" xfId="81" applyNumberFormat="1" applyFont="1" applyFill="1" applyBorder="1" applyAlignment="1">
      <alignment horizontal="center" vertical="center"/>
      <protection/>
    </xf>
    <xf numFmtId="3" fontId="44" fillId="0" borderId="18" xfId="81" applyNumberFormat="1" applyFont="1" applyFill="1" applyBorder="1" applyAlignment="1">
      <alignment horizontal="center" vertical="center"/>
      <protection/>
    </xf>
    <xf numFmtId="0" fontId="44" fillId="0" borderId="18" xfId="81" applyFont="1" applyFill="1" applyBorder="1" applyAlignment="1">
      <alignment vertical="center"/>
      <protection/>
    </xf>
    <xf numFmtId="39" fontId="44" fillId="0" borderId="18" xfId="81" applyNumberFormat="1" applyFont="1" applyFill="1" applyBorder="1" applyAlignment="1">
      <alignment vertical="center"/>
      <protection/>
    </xf>
    <xf numFmtId="4" fontId="44" fillId="0" borderId="18" xfId="81" applyNumberFormat="1" applyFont="1" applyFill="1" applyBorder="1" applyAlignment="1">
      <alignment vertical="center"/>
      <protection/>
    </xf>
    <xf numFmtId="39" fontId="44" fillId="0" borderId="18" xfId="81" applyNumberFormat="1" applyFont="1" applyFill="1" applyBorder="1" applyAlignment="1">
      <alignment horizontal="center" vertical="center"/>
      <protection/>
    </xf>
    <xf numFmtId="4" fontId="44" fillId="0" borderId="18" xfId="81" applyNumberFormat="1" applyFont="1" applyFill="1" applyBorder="1" applyAlignment="1">
      <alignment horizontal="center" vertical="center"/>
      <protection/>
    </xf>
    <xf numFmtId="4" fontId="48" fillId="0" borderId="18" xfId="81" applyNumberFormat="1" applyFont="1" applyFill="1" applyBorder="1" applyAlignment="1">
      <alignment vertical="center"/>
      <protection/>
    </xf>
    <xf numFmtId="224" fontId="44" fillId="0" borderId="16" xfId="81" applyNumberFormat="1" applyFont="1" applyFill="1" applyBorder="1" applyAlignment="1">
      <alignment vertical="center"/>
      <protection/>
    </xf>
    <xf numFmtId="224" fontId="44" fillId="0" borderId="16" xfId="81" applyNumberFormat="1" applyFont="1" applyFill="1" applyBorder="1" applyAlignment="1">
      <alignment horizontal="center" vertical="center"/>
      <protection/>
    </xf>
    <xf numFmtId="224" fontId="44" fillId="0" borderId="18" xfId="81" applyNumberFormat="1" applyFont="1" applyFill="1" applyBorder="1" applyAlignment="1">
      <alignment vertical="center"/>
      <protection/>
    </xf>
    <xf numFmtId="224" fontId="44" fillId="0" borderId="18" xfId="81" applyNumberFormat="1" applyFont="1" applyFill="1" applyBorder="1" applyAlignment="1">
      <alignment horizontal="center" vertical="center"/>
      <protection/>
    </xf>
    <xf numFmtId="0" fontId="44" fillId="0" borderId="19" xfId="81" applyFont="1" applyFill="1" applyBorder="1" applyAlignment="1">
      <alignment vertical="center"/>
      <protection/>
    </xf>
    <xf numFmtId="4" fontId="44" fillId="0" borderId="19" xfId="81" applyNumberFormat="1" applyFont="1" applyFill="1" applyBorder="1" applyAlignment="1">
      <alignment vertical="center"/>
      <protection/>
    </xf>
    <xf numFmtId="39" fontId="44" fillId="0" borderId="20" xfId="81" applyNumberFormat="1" applyFont="1" applyFill="1" applyBorder="1" applyAlignment="1">
      <alignment horizontal="center" vertical="center"/>
      <protection/>
    </xf>
    <xf numFmtId="4" fontId="44" fillId="0" borderId="20" xfId="81" applyNumberFormat="1" applyFont="1" applyFill="1" applyBorder="1" applyAlignment="1">
      <alignment horizontal="center" vertical="center"/>
      <protection/>
    </xf>
    <xf numFmtId="4" fontId="44" fillId="0" borderId="20" xfId="81" applyNumberFormat="1" applyFont="1" applyFill="1" applyBorder="1" applyAlignment="1">
      <alignment vertical="center"/>
      <protection/>
    </xf>
    <xf numFmtId="39" fontId="44" fillId="0" borderId="19" xfId="81" applyNumberFormat="1" applyFont="1" applyFill="1" applyBorder="1" applyAlignment="1">
      <alignment horizontal="center" vertical="center"/>
      <protection/>
    </xf>
    <xf numFmtId="3" fontId="44" fillId="0" borderId="21" xfId="81" applyNumberFormat="1" applyFont="1" applyFill="1" applyBorder="1" applyAlignment="1">
      <alignment horizontal="center" vertical="center"/>
      <protection/>
    </xf>
    <xf numFmtId="0" fontId="44" fillId="0" borderId="21" xfId="81" applyFont="1" applyFill="1" applyBorder="1" applyAlignment="1">
      <alignment vertical="center"/>
      <protection/>
    </xf>
    <xf numFmtId="4" fontId="44" fillId="0" borderId="21" xfId="81" applyNumberFormat="1" applyFont="1" applyFill="1" applyBorder="1" applyAlignment="1">
      <alignment vertical="center"/>
      <protection/>
    </xf>
    <xf numFmtId="39" fontId="44" fillId="0" borderId="21" xfId="81" applyNumberFormat="1" applyFont="1" applyFill="1" applyBorder="1" applyAlignment="1">
      <alignment vertical="center"/>
      <protection/>
    </xf>
    <xf numFmtId="4" fontId="44" fillId="0" borderId="22" xfId="81" applyNumberFormat="1" applyFont="1" applyFill="1" applyBorder="1" applyAlignment="1">
      <alignment horizontal="center" vertical="center"/>
      <protection/>
    </xf>
    <xf numFmtId="39" fontId="44" fillId="0" borderId="22" xfId="81" applyNumberFormat="1" applyFont="1" applyFill="1" applyBorder="1" applyAlignment="1">
      <alignment horizontal="center" vertical="center"/>
      <protection/>
    </xf>
    <xf numFmtId="39" fontId="44" fillId="0" borderId="22" xfId="81" applyNumberFormat="1" applyFont="1" applyFill="1" applyBorder="1" applyAlignment="1">
      <alignment vertical="center"/>
      <protection/>
    </xf>
    <xf numFmtId="4" fontId="44" fillId="0" borderId="22" xfId="81" applyNumberFormat="1" applyFont="1" applyFill="1" applyBorder="1" applyAlignment="1">
      <alignment vertical="center"/>
      <protection/>
    </xf>
    <xf numFmtId="39" fontId="44" fillId="0" borderId="21" xfId="81" applyNumberFormat="1" applyFont="1" applyFill="1" applyBorder="1" applyAlignment="1">
      <alignment horizontal="center" vertical="center"/>
      <protection/>
    </xf>
    <xf numFmtId="4" fontId="44" fillId="0" borderId="21" xfId="81" applyNumberFormat="1" applyFont="1" applyFill="1" applyBorder="1" applyAlignment="1">
      <alignment horizontal="center" vertical="center"/>
      <protection/>
    </xf>
    <xf numFmtId="0" fontId="44" fillId="0" borderId="0" xfId="81" applyFont="1" applyFill="1" applyAlignment="1">
      <alignment/>
      <protection/>
    </xf>
    <xf numFmtId="0" fontId="45" fillId="0" borderId="0" xfId="81" applyFont="1" applyFill="1" applyAlignment="1">
      <alignment horizontal="center" vertical="center"/>
      <protection/>
    </xf>
    <xf numFmtId="0" fontId="44" fillId="0" borderId="23" xfId="81" applyFont="1" applyFill="1" applyBorder="1" applyAlignment="1">
      <alignment horizontal="center" vertical="center" wrapText="1"/>
      <protection/>
    </xf>
    <xf numFmtId="0" fontId="44" fillId="0" borderId="24" xfId="81" applyFont="1" applyFill="1" applyBorder="1" applyAlignment="1">
      <alignment horizontal="center" vertical="center" wrapText="1"/>
      <protection/>
    </xf>
    <xf numFmtId="0" fontId="44" fillId="0" borderId="25" xfId="81" applyFont="1" applyFill="1" applyBorder="1" applyAlignment="1">
      <alignment horizontal="center" vertical="center" wrapText="1"/>
      <protection/>
    </xf>
    <xf numFmtId="0" fontId="44" fillId="0" borderId="20" xfId="81" applyFont="1" applyFill="1" applyBorder="1" applyAlignment="1">
      <alignment horizontal="center" vertical="center" wrapText="1"/>
      <protection/>
    </xf>
    <xf numFmtId="0" fontId="44" fillId="0" borderId="15" xfId="81" applyFont="1" applyFill="1" applyBorder="1" applyAlignment="1">
      <alignment horizontal="center" vertical="center" wrapText="1"/>
      <protection/>
    </xf>
    <xf numFmtId="0" fontId="44" fillId="0" borderId="26" xfId="81" applyFont="1" applyFill="1" applyBorder="1" applyAlignment="1">
      <alignment horizontal="center" vertical="center" wrapText="1"/>
      <protection/>
    </xf>
  </cellXfs>
  <cellStyles count="1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 dec" xfId="77"/>
    <cellStyle name="Normal 2" xfId="78"/>
    <cellStyle name="Normal 3" xfId="79"/>
    <cellStyle name="Normal 4" xfId="80"/>
    <cellStyle name="Normal_สรุปการจัดลำดับปี 2553" xfId="81"/>
    <cellStyle name="Note" xfId="82"/>
    <cellStyle name="Output" xfId="83"/>
    <cellStyle name="Percent" xfId="84"/>
    <cellStyle name="Percent 2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chaText 2" xfId="91"/>
    <cellStyle name="SAPBEXchaText_MD-1.1b" xfId="92"/>
    <cellStyle name="SAPBEXexcBad7" xfId="93"/>
    <cellStyle name="SAPBEXexcBad8" xfId="94"/>
    <cellStyle name="SAPBEXexcBad9" xfId="95"/>
    <cellStyle name="SAPBEXexcCritical4" xfId="96"/>
    <cellStyle name="SAPBEXexcCritical5" xfId="97"/>
    <cellStyle name="SAPBEXexcCritical6" xfId="98"/>
    <cellStyle name="SAPBEXexcGood1" xfId="99"/>
    <cellStyle name="SAPBEXexcGood2" xfId="100"/>
    <cellStyle name="SAPBEXexcGood3" xfId="101"/>
    <cellStyle name="SAPBEXfilterDrill" xfId="102"/>
    <cellStyle name="SAPBEXfilterItem" xfId="103"/>
    <cellStyle name="SAPBEXfilterText" xfId="104"/>
    <cellStyle name="SAPBEXformats" xfId="105"/>
    <cellStyle name="SAPBEXformats 2" xfId="106"/>
    <cellStyle name="SAPBEXformats_MD-1.1b" xfId="107"/>
    <cellStyle name="SAPBEXheaderItem" xfId="108"/>
    <cellStyle name="SAPBEXheaderItem 2" xfId="109"/>
    <cellStyle name="SAPBEXheaderItem_1. MS-1.1 2552_220509" xfId="110"/>
    <cellStyle name="SAPBEXheaderText" xfId="111"/>
    <cellStyle name="SAPBEXheaderText 2" xfId="112"/>
    <cellStyle name="SAPBEXheaderText_1. MS-1.1 2552_220509" xfId="113"/>
    <cellStyle name="SAPBEXHLevel0" xfId="114"/>
    <cellStyle name="SAPBEXHLevel0 2" xfId="115"/>
    <cellStyle name="SAPBEXHLevel0_MD-1.1b" xfId="116"/>
    <cellStyle name="SAPBEXHLevel0X" xfId="117"/>
    <cellStyle name="SAPBEXHLevel0X 2" xfId="118"/>
    <cellStyle name="SAPBEXHLevel0X_MD-1.1b" xfId="119"/>
    <cellStyle name="SAPBEXHLevel1" xfId="120"/>
    <cellStyle name="SAPBEXHLevel1 2" xfId="121"/>
    <cellStyle name="SAPBEXHLevel1_MD-1.1b" xfId="122"/>
    <cellStyle name="SAPBEXHLevel1X" xfId="123"/>
    <cellStyle name="SAPBEXHLevel1X 2" xfId="124"/>
    <cellStyle name="SAPBEXHLevel1X_MD-1.1b" xfId="125"/>
    <cellStyle name="SAPBEXHLevel2" xfId="126"/>
    <cellStyle name="SAPBEXHLevel2 2" xfId="127"/>
    <cellStyle name="SAPBEXHLevel2_MD-1.1b" xfId="128"/>
    <cellStyle name="SAPBEXHLevel2X" xfId="129"/>
    <cellStyle name="SAPBEXHLevel2X 2" xfId="130"/>
    <cellStyle name="SAPBEXHLevel2X_MD-1.1b" xfId="131"/>
    <cellStyle name="SAPBEXHLevel3" xfId="132"/>
    <cellStyle name="SAPBEXHLevel3 2" xfId="133"/>
    <cellStyle name="SAPBEXHLevel3_MD-1.1b" xfId="134"/>
    <cellStyle name="SAPBEXHLevel3X" xfId="135"/>
    <cellStyle name="SAPBEXHLevel3X 2" xfId="136"/>
    <cellStyle name="SAPBEXHLevel3X_MD-1.1b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 2" xfId="145"/>
    <cellStyle name="SAPBEXstdItem_MD-1.1b" xfId="146"/>
    <cellStyle name="SAPBEXstdItemX" xfId="147"/>
    <cellStyle name="SAPBEXstdItemX 2" xfId="148"/>
    <cellStyle name="SAPBEXstdItemX_MD-1.1b" xfId="149"/>
    <cellStyle name="SAPBEXtitle" xfId="150"/>
    <cellStyle name="SAPBEXundefined" xfId="151"/>
    <cellStyle name="Title" xfId="152"/>
    <cellStyle name="Total" xfId="153"/>
    <cellStyle name="Warning Text" xfId="154"/>
    <cellStyle name="เครื่องหมายจุลภาค 2" xfId="155"/>
    <cellStyle name="เครื่องหมายจุลภาค 2 2" xfId="156"/>
    <cellStyle name="เครื่องหมายจุลภาค 3" xfId="157"/>
    <cellStyle name="เครื่องหมายจุลภาค 4" xfId="158"/>
    <cellStyle name="เครื่องหมายจุลภาค 5" xfId="159"/>
    <cellStyle name="เซลล์ตรวจสอบ" xfId="160"/>
    <cellStyle name="เซลล์ที่มีการเชื่อมโยง" xfId="161"/>
    <cellStyle name="เปอร์เซ็นต์ 2" xfId="162"/>
    <cellStyle name="เปอร์เซ็นต์ 3" xfId="163"/>
    <cellStyle name="เปอร์เซ็นต์ 4" xfId="164"/>
    <cellStyle name="แย่" xfId="165"/>
    <cellStyle name="แสดงผล" xfId="166"/>
    <cellStyle name="การคำนวณ" xfId="167"/>
    <cellStyle name="ข้อความเตือน" xfId="168"/>
    <cellStyle name="ข้อความอธิบาย" xfId="169"/>
    <cellStyle name="ชื่อเรื่อง" xfId="170"/>
    <cellStyle name="ดี" xfId="171"/>
    <cellStyle name="ปกติ 2" xfId="172"/>
    <cellStyle name="ปกติ 2 2" xfId="173"/>
    <cellStyle name="ป้อนค่า" xfId="174"/>
    <cellStyle name="ปานกลาง" xfId="175"/>
    <cellStyle name="ผลรวม" xfId="176"/>
    <cellStyle name="ส่วนที่ถูกเน้น1" xfId="177"/>
    <cellStyle name="ส่วนที่ถูกเน้น2" xfId="178"/>
    <cellStyle name="ส่วนที่ถูกเน้น3" xfId="179"/>
    <cellStyle name="ส่วนที่ถูกเน้น4" xfId="180"/>
    <cellStyle name="ส่วนที่ถูกเน้น5" xfId="181"/>
    <cellStyle name="ส่วนที่ถูกเน้น6" xfId="182"/>
    <cellStyle name="หมายเหตุ" xfId="183"/>
    <cellStyle name="หัวเรื่อง 1" xfId="184"/>
    <cellStyle name="หัวเรื่อง 2" xfId="185"/>
    <cellStyle name="หัวเรื่อง 3" xfId="186"/>
    <cellStyle name="หัวเรื่อง 4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19;&#3656;&#3591;&#3619;&#3633;&#3604;&#3648;&#3610;&#3636;&#3585;&#3592;&#3656;&#3634;&#3618;\&#3612;&#3621;&#3648;&#3610;&#3636;&#3585;&#3592;&#3656;&#3634;&#3618;&#3623;&#3633;&#3609;&#3592;&#3633;&#3609;&#3607;&#3619;&#3660;_&#3609;&#3636;&#3619;&#3640;&#3605;&#3605;&#3636;\&#3619;&#3634;&#3618;&#3591;&#3634;&#3609;%20Quarter3\5.&#3614;&#3620;&#3625;&#3616;&#3634;&#3588;&#3617;52\15&#3614;&#3588;52\2009.05.15%20&#3619;&#3634;&#3618;&#3591;&#3634;&#3609;&#3626;&#3635;&#3609;&#3633;&#3585;&#3619;&#3633;&#3610;-&#3592;&#3656;&#3634;&#3618;%20&#3649;&#3618;&#3585;&#3585;&#3621;&#3634;&#3591;&#3611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19;&#3656;&#3591;&#3619;&#3633;&#3604;&#3648;&#3610;&#3636;&#3585;&#3592;&#3656;&#3634;&#3618;54\Ranking%20Web%20CGD%2054\07.&#3585;&#3588;54\2011.07.08\2011.07.08\2011.07.08%20%20%20&#3619;&#3634;&#3618;&#3591;&#3634;&#3609;&#3648;&#3610;&#3636;&#3585;&#3592;&#3656;&#3634;&#3618;%20Rank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19;&#3656;&#3591;&#3619;&#3633;&#3604;&#3648;&#3610;&#3636;&#3585;&#3592;&#3656;&#3634;&#3618;54\Ranking%20Web%20CGD%2054\05.&#3614;&#3588;54\6May11\6May11\2011.05.06%20&#3619;&#3634;&#3618;&#3591;&#3634;&#3609;&#3626;&#3635;&#3609;&#3633;&#3585;&#3619;&#3633;&#3610;-&#3592;&#365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BEx1-3"/>
      <sheetName val="ตารางที่ 1"/>
      <sheetName val="ตารางที่ 1-1"/>
      <sheetName val="ตารางที่2_3"/>
      <sheetName val="ตารางที่2_3-1"/>
      <sheetName val="BEx4"/>
      <sheetName val="BEx4คำนวณ"/>
      <sheetName val="ตารางที่ 4"/>
      <sheetName val="BEx5"/>
      <sheetName val="BEx5_2"/>
      <sheetName val="BEx5คำนวณ"/>
      <sheetName val="ตารางที่ 5"/>
      <sheetName val="BEx6"/>
      <sheetName val="BEx6_2"/>
      <sheetName val="BEx6คำนวณ"/>
      <sheetName val="ตารางที่ 6"/>
      <sheetName val="BEx7"/>
      <sheetName val="ตารางที่ 7"/>
      <sheetName val="BEx8"/>
      <sheetName val="ตารางที่ 8"/>
      <sheetName val="BEx9"/>
      <sheetName val="ตารางที่ 9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Ex1"/>
      <sheetName val="1000 ล้านเบิกสูง"/>
      <sheetName val="1000 ล้านเบิกต่ำ"/>
      <sheetName val="1. กระทรวง"/>
      <sheetName val="BEx2"/>
      <sheetName val="BEx2_Plan"/>
      <sheetName val="2. หน่วยงาน"/>
      <sheetName val="2. หน่วยงาน (2)"/>
      <sheetName val="3.ลงทุน1000ล้าน"/>
      <sheetName val="BEx4"/>
      <sheetName val="BEx4-P"/>
      <sheetName val="4.รัฐวิสาหกิจ"/>
      <sheetName val="5.จังหวัดได้รับจัดสรร"/>
      <sheetName val="BEx6_old"/>
      <sheetName val="BEx6_1"/>
      <sheetName val="6.ส่วนกลางจัดสรรให้จังหวัด"/>
      <sheetName val="BEx7_11"/>
      <sheetName val="7.กองทุนฯ"/>
      <sheetName val="แผนแยก"/>
      <sheetName val="แผนไม่แย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51.2089445822189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</v>
          </cell>
          <cell r="I47">
            <v>45.932797002454265</v>
          </cell>
        </row>
        <row r="68">
          <cell r="I68">
            <v>48.596615217626805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error"/>
      <sheetName val="BEx-P1"/>
      <sheetName val="BEx1-3"/>
      <sheetName val="ตารางที่ 1"/>
      <sheetName val="ตารางที่ 1-1"/>
      <sheetName val="ตารางที่2"/>
      <sheetName val="BEx4"/>
      <sheetName val="ตารางที่ 4"/>
      <sheetName val="BEx5"/>
      <sheetName val="ตารางที่ 5"/>
      <sheetName val="ตารางที่ 5-1"/>
      <sheetName val="BEx6"/>
      <sheetName val="ตารางที่ 6"/>
      <sheetName val="BEx7"/>
      <sheetName val="ตารางที่ 7"/>
      <sheetName val="BEx8"/>
      <sheetName val="ตารางที่ 8"/>
      <sheetName val="BEx91"/>
      <sheetName val="ตารางที่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Q266"/>
  <sheetViews>
    <sheetView tabSelected="1" zoomScaleSheetLayoutView="100" zoomScalePageLayoutView="0" workbookViewId="0" topLeftCell="A1">
      <selection activeCell="D4" sqref="D4:F4"/>
    </sheetView>
  </sheetViews>
  <sheetFormatPr defaultColWidth="8.00390625" defaultRowHeight="24"/>
  <cols>
    <col min="1" max="1" width="4.625" style="2" customWidth="1"/>
    <col min="2" max="2" width="65.625" style="2" customWidth="1"/>
    <col min="3" max="3" width="15.50390625" style="4" customWidth="1"/>
    <col min="4" max="4" width="15.375" style="2" customWidth="1"/>
    <col min="5" max="5" width="6.125" style="3" customWidth="1"/>
    <col min="6" max="6" width="10.625" style="2" hidden="1" customWidth="1"/>
    <col min="7" max="7" width="16.00390625" style="59" customWidth="1"/>
    <col min="8" max="8" width="6.375" style="2" customWidth="1"/>
    <col min="9" max="9" width="13.00390625" style="2" customWidth="1"/>
    <col min="10" max="10" width="5.875" style="2" customWidth="1"/>
    <col min="11" max="11" width="12.00390625" style="2" hidden="1" customWidth="1"/>
    <col min="12" max="12" width="7.375" style="2" hidden="1" customWidth="1"/>
    <col min="13" max="13" width="15.50390625" style="2" hidden="1" customWidth="1"/>
    <col min="14" max="14" width="5.875" style="2" hidden="1" customWidth="1"/>
    <col min="15" max="15" width="8.75390625" style="4" hidden="1" customWidth="1"/>
    <col min="16" max="16" width="16.125" style="2" customWidth="1"/>
    <col min="17" max="17" width="8.125" style="2" customWidth="1"/>
    <col min="18" max="16384" width="8.00390625" style="2" customWidth="1"/>
  </cols>
  <sheetData>
    <row r="1" spans="1:17" ht="36.75" customHeight="1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36.75" customHeight="1">
      <c r="A2" s="1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36.75" customHeight="1">
      <c r="A3" s="1"/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6" customFormat="1" ht="78.75" customHeight="1">
      <c r="A4" s="63" t="s">
        <v>3</v>
      </c>
      <c r="B4" s="63" t="s">
        <v>4</v>
      </c>
      <c r="C4" s="5" t="s">
        <v>5</v>
      </c>
      <c r="D4" s="61" t="s">
        <v>6</v>
      </c>
      <c r="E4" s="66"/>
      <c r="F4" s="62"/>
      <c r="G4" s="61" t="s">
        <v>7</v>
      </c>
      <c r="H4" s="62"/>
      <c r="I4" s="61" t="s">
        <v>8</v>
      </c>
      <c r="J4" s="62"/>
      <c r="K4" s="61" t="s">
        <v>9</v>
      </c>
      <c r="L4" s="62"/>
      <c r="M4" s="61" t="s">
        <v>10</v>
      </c>
      <c r="N4" s="66"/>
      <c r="O4" s="62"/>
      <c r="P4" s="61" t="s">
        <v>11</v>
      </c>
      <c r="Q4" s="62"/>
    </row>
    <row r="5" spans="1:17" s="6" customFormat="1" ht="72.75" customHeight="1" hidden="1">
      <c r="A5" s="64"/>
      <c r="B5" s="64"/>
      <c r="C5" s="7">
        <v>-1</v>
      </c>
      <c r="D5" s="8" t="s">
        <v>13</v>
      </c>
      <c r="E5" s="8" t="s">
        <v>14</v>
      </c>
      <c r="F5" s="7" t="s">
        <v>286</v>
      </c>
      <c r="G5" s="7" t="s">
        <v>15</v>
      </c>
      <c r="H5" s="8" t="s">
        <v>14</v>
      </c>
      <c r="I5" s="8" t="s">
        <v>16</v>
      </c>
      <c r="J5" s="8" t="s">
        <v>14</v>
      </c>
      <c r="K5" s="8" t="s">
        <v>16</v>
      </c>
      <c r="L5" s="8" t="s">
        <v>14</v>
      </c>
      <c r="M5" s="8" t="s">
        <v>17</v>
      </c>
      <c r="N5" s="8" t="s">
        <v>14</v>
      </c>
      <c r="O5" s="7" t="s">
        <v>18</v>
      </c>
      <c r="P5" s="8" t="s">
        <v>19</v>
      </c>
      <c r="Q5" s="9" t="s">
        <v>14</v>
      </c>
    </row>
    <row r="6" spans="1:17" s="11" customFormat="1" ht="63" customHeight="1">
      <c r="A6" s="65"/>
      <c r="B6" s="65"/>
      <c r="C6" s="10" t="s">
        <v>12</v>
      </c>
      <c r="D6" s="9" t="s">
        <v>13</v>
      </c>
      <c r="E6" s="9" t="s">
        <v>20</v>
      </c>
      <c r="F6" s="9" t="s">
        <v>21</v>
      </c>
      <c r="G6" s="9" t="s">
        <v>15</v>
      </c>
      <c r="H6" s="9" t="s">
        <v>20</v>
      </c>
      <c r="I6" s="9" t="s">
        <v>16</v>
      </c>
      <c r="J6" s="9" t="s">
        <v>20</v>
      </c>
      <c r="K6" s="9" t="s">
        <v>22</v>
      </c>
      <c r="L6" s="9" t="s">
        <v>20</v>
      </c>
      <c r="M6" s="9" t="s">
        <v>23</v>
      </c>
      <c r="N6" s="9" t="s">
        <v>20</v>
      </c>
      <c r="O6" s="9"/>
      <c r="P6" s="9" t="s">
        <v>19</v>
      </c>
      <c r="Q6" s="9" t="s">
        <v>20</v>
      </c>
    </row>
    <row r="7" spans="1:17" s="15" customFormat="1" ht="139.5" customHeight="1" hidden="1">
      <c r="A7" s="12"/>
      <c r="B7" s="12"/>
      <c r="C7" s="13" t="s">
        <v>24</v>
      </c>
      <c r="D7" s="14" t="s">
        <v>16</v>
      </c>
      <c r="E7" s="14" t="s">
        <v>14</v>
      </c>
      <c r="F7" s="13" t="s">
        <v>287</v>
      </c>
      <c r="G7" s="13" t="s">
        <v>19</v>
      </c>
      <c r="H7" s="14" t="s">
        <v>14</v>
      </c>
      <c r="I7" s="14" t="s">
        <v>25</v>
      </c>
      <c r="J7" s="14" t="s">
        <v>14</v>
      </c>
      <c r="K7" s="14" t="s">
        <v>25</v>
      </c>
      <c r="L7" s="14" t="s">
        <v>14</v>
      </c>
      <c r="M7" s="14" t="s">
        <v>26</v>
      </c>
      <c r="N7" s="14" t="s">
        <v>14</v>
      </c>
      <c r="O7" s="13" t="s">
        <v>18</v>
      </c>
      <c r="P7" s="14" t="s">
        <v>27</v>
      </c>
      <c r="Q7" s="14" t="s">
        <v>14</v>
      </c>
    </row>
    <row r="8" spans="1:17" s="1" customFormat="1" ht="30.75" customHeight="1">
      <c r="A8" s="16"/>
      <c r="B8" s="17" t="s">
        <v>288</v>
      </c>
      <c r="C8" s="19">
        <f>SUM(C9:C266)</f>
        <v>5406676800</v>
      </c>
      <c r="D8" s="18">
        <f>SUM(D9:D266)</f>
        <v>1426970214.8499997</v>
      </c>
      <c r="E8" s="20">
        <f aca="true" t="shared" si="0" ref="E8:E71">+D8*100/C8</f>
        <v>26.392741190854977</v>
      </c>
      <c r="F8" s="20" t="e">
        <f>+#REF!-E8</f>
        <v>#REF!</v>
      </c>
      <c r="G8" s="18">
        <f>SUM(G9:G266)</f>
        <v>3979706585.1500006</v>
      </c>
      <c r="H8" s="21">
        <f aca="true" t="shared" si="1" ref="H8:H71">+G8*100/C8</f>
        <v>73.60725880914502</v>
      </c>
      <c r="I8" s="18">
        <f>SUM(I9:I266)</f>
        <v>180517306.97000003</v>
      </c>
      <c r="J8" s="21">
        <f aca="true" t="shared" si="2" ref="J8:J71">+I8*100/C8</f>
        <v>3.33878487003329</v>
      </c>
      <c r="K8" s="18">
        <f>SUM(K9:K266)</f>
        <v>0</v>
      </c>
      <c r="L8" s="21">
        <f aca="true" t="shared" si="3" ref="L8:L15">+K8*100/C8</f>
        <v>0</v>
      </c>
      <c r="M8" s="18">
        <f>SUM(M9:M266)</f>
        <v>1606004418.7799995</v>
      </c>
      <c r="N8" s="21">
        <f>+M8*100/C8</f>
        <v>29.70409510662815</v>
      </c>
      <c r="O8" s="20" t="e">
        <f>SUM(#REF!-N8)</f>
        <v>#REF!</v>
      </c>
      <c r="P8" s="18">
        <f>SUM(P9:P266)</f>
        <v>3799189278.1800013</v>
      </c>
      <c r="Q8" s="21">
        <f aca="true" t="shared" si="4" ref="Q8:Q71">+P8*100/C8</f>
        <v>70.26847393911176</v>
      </c>
    </row>
    <row r="9" spans="1:17" s="1" customFormat="1" ht="23.25" customHeight="1">
      <c r="A9" s="22">
        <v>1</v>
      </c>
      <c r="B9" s="23" t="s">
        <v>28</v>
      </c>
      <c r="C9" s="25">
        <v>5707350</v>
      </c>
      <c r="D9" s="26">
        <v>3582370.75</v>
      </c>
      <c r="E9" s="27">
        <f t="shared" si="0"/>
        <v>62.76767238736016</v>
      </c>
      <c r="F9" s="28" t="e">
        <f>+#REF!-E9</f>
        <v>#REF!</v>
      </c>
      <c r="G9" s="29">
        <f aca="true" t="shared" si="5" ref="G9:G72">+C9-D9</f>
        <v>2124979.25</v>
      </c>
      <c r="H9" s="30">
        <f t="shared" si="1"/>
        <v>37.23232761263984</v>
      </c>
      <c r="I9" s="26">
        <v>9864.33</v>
      </c>
      <c r="J9" s="27">
        <f t="shared" si="2"/>
        <v>0.17283555415385424</v>
      </c>
      <c r="K9" s="26"/>
      <c r="L9" s="27">
        <f t="shared" si="3"/>
        <v>0</v>
      </c>
      <c r="M9" s="26">
        <f aca="true" t="shared" si="6" ref="M9:M15">SUM(D9+I9)</f>
        <v>3592235.08</v>
      </c>
      <c r="N9" s="27">
        <f aca="true" t="shared" si="7" ref="N9:N15">SUM(M9*100/C9)</f>
        <v>62.940507941514014</v>
      </c>
      <c r="O9" s="28" t="e">
        <f>+#REF!-N9</f>
        <v>#REF!</v>
      </c>
      <c r="P9" s="24">
        <f aca="true" t="shared" si="8" ref="P9:P72">SUM(C9-D9-I9-K9)</f>
        <v>2115114.92</v>
      </c>
      <c r="Q9" s="31">
        <f t="shared" si="4"/>
        <v>37.059492058485986</v>
      </c>
    </row>
    <row r="10" spans="1:17" s="1" customFormat="1" ht="23.25" customHeight="1">
      <c r="A10" s="32">
        <v>2</v>
      </c>
      <c r="B10" s="33" t="s">
        <v>29</v>
      </c>
      <c r="C10" s="34">
        <v>28135800</v>
      </c>
      <c r="D10" s="35">
        <v>17108855.5</v>
      </c>
      <c r="E10" s="27">
        <f t="shared" si="0"/>
        <v>60.80813589803738</v>
      </c>
      <c r="F10" s="28" t="e">
        <f>+#REF!-E10</f>
        <v>#REF!</v>
      </c>
      <c r="G10" s="25">
        <f t="shared" si="5"/>
        <v>11026944.5</v>
      </c>
      <c r="H10" s="28">
        <f t="shared" si="1"/>
        <v>39.19186410196262</v>
      </c>
      <c r="I10" s="35">
        <v>195332.78</v>
      </c>
      <c r="J10" s="27">
        <f t="shared" si="2"/>
        <v>0.6942499591268064</v>
      </c>
      <c r="K10" s="35"/>
      <c r="L10" s="27">
        <f t="shared" si="3"/>
        <v>0</v>
      </c>
      <c r="M10" s="26">
        <f t="shared" si="6"/>
        <v>17304188.28</v>
      </c>
      <c r="N10" s="27">
        <f t="shared" si="7"/>
        <v>61.502385857164185</v>
      </c>
      <c r="O10" s="36" t="e">
        <f>+#REF!-N10</f>
        <v>#REF!</v>
      </c>
      <c r="P10" s="26">
        <f t="shared" si="8"/>
        <v>10831611.72</v>
      </c>
      <c r="Q10" s="27">
        <f t="shared" si="4"/>
        <v>38.497614142835815</v>
      </c>
    </row>
    <row r="11" spans="1:17" s="1" customFormat="1" ht="23.25" customHeight="1">
      <c r="A11" s="32">
        <v>3</v>
      </c>
      <c r="B11" s="33" t="s">
        <v>30</v>
      </c>
      <c r="C11" s="34">
        <v>2572150</v>
      </c>
      <c r="D11" s="35">
        <v>1431838.61</v>
      </c>
      <c r="E11" s="27">
        <f t="shared" si="0"/>
        <v>55.66699492642342</v>
      </c>
      <c r="F11" s="28" t="e">
        <f>+#REF!-E11</f>
        <v>#REF!</v>
      </c>
      <c r="G11" s="25">
        <f t="shared" si="5"/>
        <v>1140311.39</v>
      </c>
      <c r="H11" s="28">
        <f t="shared" si="1"/>
        <v>44.33300507357657</v>
      </c>
      <c r="I11" s="35"/>
      <c r="J11" s="27">
        <f t="shared" si="2"/>
        <v>0</v>
      </c>
      <c r="K11" s="35"/>
      <c r="L11" s="27">
        <f t="shared" si="3"/>
        <v>0</v>
      </c>
      <c r="M11" s="26">
        <f t="shared" si="6"/>
        <v>1431838.61</v>
      </c>
      <c r="N11" s="27">
        <f t="shared" si="7"/>
        <v>55.66699492642342</v>
      </c>
      <c r="O11" s="36" t="e">
        <f>+#REF!-N11</f>
        <v>#REF!</v>
      </c>
      <c r="P11" s="35">
        <f t="shared" si="8"/>
        <v>1140311.39</v>
      </c>
      <c r="Q11" s="37">
        <f t="shared" si="4"/>
        <v>44.33300507357657</v>
      </c>
    </row>
    <row r="12" spans="1:17" s="1" customFormat="1" ht="23.25" customHeight="1">
      <c r="A12" s="32">
        <v>4</v>
      </c>
      <c r="B12" s="33" t="s">
        <v>31</v>
      </c>
      <c r="C12" s="34">
        <v>5884150</v>
      </c>
      <c r="D12" s="35">
        <v>3248471.94</v>
      </c>
      <c r="E12" s="27">
        <f t="shared" si="0"/>
        <v>55.20715719347739</v>
      </c>
      <c r="F12" s="28" t="e">
        <f>+#REF!-E12</f>
        <v>#REF!</v>
      </c>
      <c r="G12" s="25">
        <f t="shared" si="5"/>
        <v>2635678.06</v>
      </c>
      <c r="H12" s="28">
        <f t="shared" si="1"/>
        <v>44.79284280652261</v>
      </c>
      <c r="I12" s="35"/>
      <c r="J12" s="27">
        <f t="shared" si="2"/>
        <v>0</v>
      </c>
      <c r="K12" s="35"/>
      <c r="L12" s="27">
        <f t="shared" si="3"/>
        <v>0</v>
      </c>
      <c r="M12" s="26">
        <f t="shared" si="6"/>
        <v>3248471.94</v>
      </c>
      <c r="N12" s="27">
        <f t="shared" si="7"/>
        <v>55.20715719347739</v>
      </c>
      <c r="O12" s="36" t="e">
        <f>+#REF!-N12</f>
        <v>#REF!</v>
      </c>
      <c r="P12" s="35">
        <f t="shared" si="8"/>
        <v>2635678.06</v>
      </c>
      <c r="Q12" s="37">
        <f t="shared" si="4"/>
        <v>44.79284280652261</v>
      </c>
    </row>
    <row r="13" spans="1:17" s="1" customFormat="1" ht="23.25" customHeight="1">
      <c r="A13" s="32">
        <v>5</v>
      </c>
      <c r="B13" s="33" t="s">
        <v>32</v>
      </c>
      <c r="C13" s="34">
        <v>3909170</v>
      </c>
      <c r="D13" s="35">
        <v>2087773.54</v>
      </c>
      <c r="E13" s="27">
        <f t="shared" si="0"/>
        <v>53.40707976373501</v>
      </c>
      <c r="F13" s="28" t="e">
        <f>+#REF!-E13</f>
        <v>#REF!</v>
      </c>
      <c r="G13" s="25">
        <f t="shared" si="5"/>
        <v>1821396.46</v>
      </c>
      <c r="H13" s="28">
        <f t="shared" si="1"/>
        <v>46.59292023626499</v>
      </c>
      <c r="I13" s="35"/>
      <c r="J13" s="27">
        <f t="shared" si="2"/>
        <v>0</v>
      </c>
      <c r="K13" s="35"/>
      <c r="L13" s="27">
        <f t="shared" si="3"/>
        <v>0</v>
      </c>
      <c r="M13" s="26">
        <f t="shared" si="6"/>
        <v>2087773.54</v>
      </c>
      <c r="N13" s="27">
        <f t="shared" si="7"/>
        <v>53.40707976373501</v>
      </c>
      <c r="O13" s="36" t="e">
        <f>+#REF!-N13</f>
        <v>#REF!</v>
      </c>
      <c r="P13" s="35">
        <f t="shared" si="8"/>
        <v>1821396.46</v>
      </c>
      <c r="Q13" s="37">
        <f t="shared" si="4"/>
        <v>46.59292023626499</v>
      </c>
    </row>
    <row r="14" spans="1:17" s="1" customFormat="1" ht="23.25" customHeight="1">
      <c r="A14" s="32">
        <v>6</v>
      </c>
      <c r="B14" s="33" t="s">
        <v>33</v>
      </c>
      <c r="C14" s="34">
        <v>2521360</v>
      </c>
      <c r="D14" s="35">
        <v>1341142.78</v>
      </c>
      <c r="E14" s="27">
        <f t="shared" si="0"/>
        <v>53.19124520100263</v>
      </c>
      <c r="F14" s="28" t="e">
        <f>+#REF!-E14</f>
        <v>#REF!</v>
      </c>
      <c r="G14" s="25">
        <f t="shared" si="5"/>
        <v>1180217.22</v>
      </c>
      <c r="H14" s="28">
        <f t="shared" si="1"/>
        <v>46.80875479899737</v>
      </c>
      <c r="I14" s="35"/>
      <c r="J14" s="27">
        <f t="shared" si="2"/>
        <v>0</v>
      </c>
      <c r="K14" s="35"/>
      <c r="L14" s="27">
        <f t="shared" si="3"/>
        <v>0</v>
      </c>
      <c r="M14" s="26">
        <f t="shared" si="6"/>
        <v>1341142.78</v>
      </c>
      <c r="N14" s="27">
        <f t="shared" si="7"/>
        <v>53.19124520100263</v>
      </c>
      <c r="O14" s="36" t="e">
        <f>+#REF!-N14</f>
        <v>#REF!</v>
      </c>
      <c r="P14" s="35">
        <f t="shared" si="8"/>
        <v>1180217.22</v>
      </c>
      <c r="Q14" s="37">
        <f t="shared" si="4"/>
        <v>46.80875479899737</v>
      </c>
    </row>
    <row r="15" spans="1:17" s="1" customFormat="1" ht="23.25" customHeight="1">
      <c r="A15" s="32">
        <v>7</v>
      </c>
      <c r="B15" s="33" t="s">
        <v>34</v>
      </c>
      <c r="C15" s="34">
        <v>4819310</v>
      </c>
      <c r="D15" s="35">
        <v>2520035.92</v>
      </c>
      <c r="E15" s="27">
        <f t="shared" si="0"/>
        <v>52.290388458098775</v>
      </c>
      <c r="F15" s="28" t="e">
        <f>+#REF!-E15</f>
        <v>#REF!</v>
      </c>
      <c r="G15" s="25">
        <f t="shared" si="5"/>
        <v>2299274.08</v>
      </c>
      <c r="H15" s="28">
        <f t="shared" si="1"/>
        <v>47.709611541901225</v>
      </c>
      <c r="I15" s="35"/>
      <c r="J15" s="27">
        <f t="shared" si="2"/>
        <v>0</v>
      </c>
      <c r="K15" s="35"/>
      <c r="L15" s="27">
        <f t="shared" si="3"/>
        <v>0</v>
      </c>
      <c r="M15" s="26">
        <f t="shared" si="6"/>
        <v>2520035.92</v>
      </c>
      <c r="N15" s="27">
        <f t="shared" si="7"/>
        <v>52.290388458098775</v>
      </c>
      <c r="O15" s="36" t="e">
        <f>+#REF!-N15</f>
        <v>#REF!</v>
      </c>
      <c r="P15" s="35">
        <f t="shared" si="8"/>
        <v>2299274.08</v>
      </c>
      <c r="Q15" s="37">
        <f t="shared" si="4"/>
        <v>47.709611541901225</v>
      </c>
    </row>
    <row r="16" spans="1:17" s="1" customFormat="1" ht="23.25" customHeight="1">
      <c r="A16" s="32">
        <v>8</v>
      </c>
      <c r="B16" s="33" t="s">
        <v>35</v>
      </c>
      <c r="C16" s="34">
        <v>2844460</v>
      </c>
      <c r="D16" s="35">
        <v>1483103.04</v>
      </c>
      <c r="E16" s="27">
        <f t="shared" si="0"/>
        <v>52.140056109068155</v>
      </c>
      <c r="F16" s="28"/>
      <c r="G16" s="25">
        <f t="shared" si="5"/>
        <v>1361356.96</v>
      </c>
      <c r="H16" s="28">
        <f t="shared" si="1"/>
        <v>47.859943890931845</v>
      </c>
      <c r="I16" s="35"/>
      <c r="J16" s="27">
        <f t="shared" si="2"/>
        <v>0</v>
      </c>
      <c r="K16" s="35"/>
      <c r="L16" s="27"/>
      <c r="M16" s="26"/>
      <c r="N16" s="27"/>
      <c r="O16" s="36"/>
      <c r="P16" s="35">
        <f t="shared" si="8"/>
        <v>1361356.96</v>
      </c>
      <c r="Q16" s="37">
        <f t="shared" si="4"/>
        <v>47.859943890931845</v>
      </c>
    </row>
    <row r="17" spans="1:17" s="1" customFormat="1" ht="23.25" customHeight="1">
      <c r="A17" s="32">
        <v>9</v>
      </c>
      <c r="B17" s="33" t="s">
        <v>36</v>
      </c>
      <c r="C17" s="34">
        <v>6180840</v>
      </c>
      <c r="D17" s="35">
        <v>3149572.24</v>
      </c>
      <c r="E17" s="27">
        <f t="shared" si="0"/>
        <v>50.95702590586393</v>
      </c>
      <c r="F17" s="28" t="e">
        <f>+#REF!-E17</f>
        <v>#REF!</v>
      </c>
      <c r="G17" s="25">
        <f t="shared" si="5"/>
        <v>3031267.76</v>
      </c>
      <c r="H17" s="28">
        <f t="shared" si="1"/>
        <v>49.04297409413607</v>
      </c>
      <c r="I17" s="35">
        <v>937352.54</v>
      </c>
      <c r="J17" s="27">
        <f t="shared" si="2"/>
        <v>15.165455504429818</v>
      </c>
      <c r="K17" s="35"/>
      <c r="L17" s="27">
        <f aca="true" t="shared" si="9" ref="L17:L80">+K17*100/C17</f>
        <v>0</v>
      </c>
      <c r="M17" s="26">
        <f aca="true" t="shared" si="10" ref="M17:M80">SUM(D17+I17)</f>
        <v>4086924.7800000003</v>
      </c>
      <c r="N17" s="27">
        <f aca="true" t="shared" si="11" ref="N17:N80">SUM(M17*100/C17)</f>
        <v>66.12248141029374</v>
      </c>
      <c r="O17" s="36" t="e">
        <f>+#REF!-N17</f>
        <v>#REF!</v>
      </c>
      <c r="P17" s="35">
        <f t="shared" si="8"/>
        <v>2093915.2199999997</v>
      </c>
      <c r="Q17" s="37">
        <f t="shared" si="4"/>
        <v>33.87751858970625</v>
      </c>
    </row>
    <row r="18" spans="1:17" s="1" customFormat="1" ht="23.25" customHeight="1">
      <c r="A18" s="32">
        <v>10</v>
      </c>
      <c r="B18" s="33" t="s">
        <v>37</v>
      </c>
      <c r="C18" s="34">
        <v>7019660</v>
      </c>
      <c r="D18" s="35">
        <v>3544571.76</v>
      </c>
      <c r="E18" s="27">
        <f t="shared" si="0"/>
        <v>50.494920836621716</v>
      </c>
      <c r="F18" s="28" t="e">
        <f>+#REF!-E18</f>
        <v>#REF!</v>
      </c>
      <c r="G18" s="25">
        <f t="shared" si="5"/>
        <v>3475088.24</v>
      </c>
      <c r="H18" s="28">
        <f t="shared" si="1"/>
        <v>49.505079163378284</v>
      </c>
      <c r="I18" s="35">
        <v>75300</v>
      </c>
      <c r="J18" s="27">
        <f t="shared" si="2"/>
        <v>1.072701526854577</v>
      </c>
      <c r="K18" s="35"/>
      <c r="L18" s="27">
        <f t="shared" si="9"/>
        <v>0</v>
      </c>
      <c r="M18" s="26">
        <f t="shared" si="10"/>
        <v>3619871.76</v>
      </c>
      <c r="N18" s="27">
        <f t="shared" si="11"/>
        <v>51.567622363476296</v>
      </c>
      <c r="O18" s="36" t="e">
        <f>+#REF!-N18</f>
        <v>#REF!</v>
      </c>
      <c r="P18" s="35">
        <f t="shared" si="8"/>
        <v>3399788.24</v>
      </c>
      <c r="Q18" s="37">
        <f t="shared" si="4"/>
        <v>48.432377636523704</v>
      </c>
    </row>
    <row r="19" spans="1:17" s="1" customFormat="1" ht="23.25" customHeight="1">
      <c r="A19" s="32">
        <v>11</v>
      </c>
      <c r="B19" s="33" t="s">
        <v>38</v>
      </c>
      <c r="C19" s="34">
        <v>3014960</v>
      </c>
      <c r="D19" s="35">
        <v>1482381.34</v>
      </c>
      <c r="E19" s="27">
        <f t="shared" si="0"/>
        <v>49.16752925411946</v>
      </c>
      <c r="F19" s="28" t="e">
        <f>+#REF!-E19</f>
        <v>#REF!</v>
      </c>
      <c r="G19" s="25">
        <f t="shared" si="5"/>
        <v>1532578.66</v>
      </c>
      <c r="H19" s="28">
        <f t="shared" si="1"/>
        <v>50.83247074588054</v>
      </c>
      <c r="I19" s="35"/>
      <c r="J19" s="27">
        <f t="shared" si="2"/>
        <v>0</v>
      </c>
      <c r="K19" s="35"/>
      <c r="L19" s="27">
        <f t="shared" si="9"/>
        <v>0</v>
      </c>
      <c r="M19" s="26">
        <f t="shared" si="10"/>
        <v>1482381.34</v>
      </c>
      <c r="N19" s="27">
        <f t="shared" si="11"/>
        <v>49.16752925411946</v>
      </c>
      <c r="O19" s="36" t="e">
        <f>+#REF!-N19</f>
        <v>#REF!</v>
      </c>
      <c r="P19" s="35">
        <f t="shared" si="8"/>
        <v>1532578.66</v>
      </c>
      <c r="Q19" s="37">
        <f t="shared" si="4"/>
        <v>50.83247074588054</v>
      </c>
    </row>
    <row r="20" spans="1:17" s="1" customFormat="1" ht="23.25" customHeight="1">
      <c r="A20" s="32">
        <v>12</v>
      </c>
      <c r="B20" s="33" t="s">
        <v>39</v>
      </c>
      <c r="C20" s="34">
        <v>7090560</v>
      </c>
      <c r="D20" s="35">
        <v>3432936.91</v>
      </c>
      <c r="E20" s="27">
        <f t="shared" si="0"/>
        <v>48.415596370385416</v>
      </c>
      <c r="F20" s="28" t="e">
        <f>+#REF!-E20</f>
        <v>#REF!</v>
      </c>
      <c r="G20" s="25">
        <f t="shared" si="5"/>
        <v>3657623.09</v>
      </c>
      <c r="H20" s="28">
        <f t="shared" si="1"/>
        <v>51.584403629614584</v>
      </c>
      <c r="I20" s="35"/>
      <c r="J20" s="27">
        <f t="shared" si="2"/>
        <v>0</v>
      </c>
      <c r="K20" s="35"/>
      <c r="L20" s="27">
        <f t="shared" si="9"/>
        <v>0</v>
      </c>
      <c r="M20" s="26">
        <f t="shared" si="10"/>
        <v>3432936.91</v>
      </c>
      <c r="N20" s="27">
        <f t="shared" si="11"/>
        <v>48.415596370385416</v>
      </c>
      <c r="O20" s="36" t="e">
        <f>+#REF!-N20</f>
        <v>#REF!</v>
      </c>
      <c r="P20" s="35">
        <f t="shared" si="8"/>
        <v>3657623.09</v>
      </c>
      <c r="Q20" s="37">
        <f t="shared" si="4"/>
        <v>51.584403629614584</v>
      </c>
    </row>
    <row r="21" spans="1:17" s="1" customFormat="1" ht="23.25" customHeight="1">
      <c r="A21" s="32">
        <v>13</v>
      </c>
      <c r="B21" s="33" t="s">
        <v>40</v>
      </c>
      <c r="C21" s="34">
        <v>2618640</v>
      </c>
      <c r="D21" s="35">
        <v>1216719.03</v>
      </c>
      <c r="E21" s="27">
        <f t="shared" si="0"/>
        <v>46.46377623499221</v>
      </c>
      <c r="F21" s="28" t="e">
        <f>+#REF!-E21</f>
        <v>#REF!</v>
      </c>
      <c r="G21" s="25">
        <f t="shared" si="5"/>
        <v>1401920.97</v>
      </c>
      <c r="H21" s="28">
        <f t="shared" si="1"/>
        <v>53.53622376500779</v>
      </c>
      <c r="I21" s="35"/>
      <c r="J21" s="27">
        <f t="shared" si="2"/>
        <v>0</v>
      </c>
      <c r="K21" s="35"/>
      <c r="L21" s="27">
        <f t="shared" si="9"/>
        <v>0</v>
      </c>
      <c r="M21" s="26">
        <f t="shared" si="10"/>
        <v>1216719.03</v>
      </c>
      <c r="N21" s="27">
        <f t="shared" si="11"/>
        <v>46.46377623499221</v>
      </c>
      <c r="O21" s="36" t="e">
        <f>+#REF!-N21</f>
        <v>#REF!</v>
      </c>
      <c r="P21" s="35">
        <f t="shared" si="8"/>
        <v>1401920.97</v>
      </c>
      <c r="Q21" s="37">
        <f t="shared" si="4"/>
        <v>53.53622376500779</v>
      </c>
    </row>
    <row r="22" spans="1:17" s="1" customFormat="1" ht="23.25" customHeight="1">
      <c r="A22" s="32">
        <v>14</v>
      </c>
      <c r="B22" s="33" t="s">
        <v>41</v>
      </c>
      <c r="C22" s="34">
        <v>5483630</v>
      </c>
      <c r="D22" s="35">
        <v>2504610.36</v>
      </c>
      <c r="E22" s="27">
        <f t="shared" si="0"/>
        <v>45.67431354777766</v>
      </c>
      <c r="F22" s="28" t="e">
        <f>+#REF!-E22</f>
        <v>#REF!</v>
      </c>
      <c r="G22" s="25">
        <f t="shared" si="5"/>
        <v>2979019.64</v>
      </c>
      <c r="H22" s="28">
        <f t="shared" si="1"/>
        <v>54.32568645222234</v>
      </c>
      <c r="I22" s="35"/>
      <c r="J22" s="27">
        <f t="shared" si="2"/>
        <v>0</v>
      </c>
      <c r="K22" s="35"/>
      <c r="L22" s="27">
        <f t="shared" si="9"/>
        <v>0</v>
      </c>
      <c r="M22" s="26">
        <f t="shared" si="10"/>
        <v>2504610.36</v>
      </c>
      <c r="N22" s="27">
        <f t="shared" si="11"/>
        <v>45.67431354777766</v>
      </c>
      <c r="O22" s="36" t="e">
        <f>+#REF!-N22</f>
        <v>#REF!</v>
      </c>
      <c r="P22" s="35">
        <f t="shared" si="8"/>
        <v>2979019.64</v>
      </c>
      <c r="Q22" s="37">
        <f t="shared" si="4"/>
        <v>54.32568645222234</v>
      </c>
    </row>
    <row r="23" spans="1:17" s="1" customFormat="1" ht="23.25" customHeight="1">
      <c r="A23" s="32">
        <v>15</v>
      </c>
      <c r="B23" s="33" t="s">
        <v>42</v>
      </c>
      <c r="C23" s="34">
        <v>16674350</v>
      </c>
      <c r="D23" s="35">
        <v>7333884.14</v>
      </c>
      <c r="E23" s="27">
        <f t="shared" si="0"/>
        <v>43.983028663785994</v>
      </c>
      <c r="F23" s="28" t="e">
        <f>+#REF!-E23</f>
        <v>#REF!</v>
      </c>
      <c r="G23" s="25">
        <f t="shared" si="5"/>
        <v>9340465.86</v>
      </c>
      <c r="H23" s="28">
        <f t="shared" si="1"/>
        <v>56.016971336214006</v>
      </c>
      <c r="I23" s="35"/>
      <c r="J23" s="27">
        <f t="shared" si="2"/>
        <v>0</v>
      </c>
      <c r="K23" s="35"/>
      <c r="L23" s="27">
        <f t="shared" si="9"/>
        <v>0</v>
      </c>
      <c r="M23" s="26">
        <f t="shared" si="10"/>
        <v>7333884.14</v>
      </c>
      <c r="N23" s="27">
        <f t="shared" si="11"/>
        <v>43.983028663785994</v>
      </c>
      <c r="O23" s="36" t="e">
        <f>+#REF!-N23</f>
        <v>#REF!</v>
      </c>
      <c r="P23" s="35">
        <f t="shared" si="8"/>
        <v>9340465.86</v>
      </c>
      <c r="Q23" s="37">
        <f t="shared" si="4"/>
        <v>56.016971336214006</v>
      </c>
    </row>
    <row r="24" spans="1:17" s="1" customFormat="1" ht="23.25" customHeight="1">
      <c r="A24" s="32">
        <v>16</v>
      </c>
      <c r="B24" s="33" t="s">
        <v>43</v>
      </c>
      <c r="C24" s="34">
        <v>10224650</v>
      </c>
      <c r="D24" s="35">
        <v>4366204.4</v>
      </c>
      <c r="E24" s="27">
        <f t="shared" si="0"/>
        <v>42.70272723271702</v>
      </c>
      <c r="F24" s="28" t="e">
        <f>+#REF!-E24</f>
        <v>#REF!</v>
      </c>
      <c r="G24" s="25">
        <f t="shared" si="5"/>
        <v>5858445.6</v>
      </c>
      <c r="H24" s="28">
        <f t="shared" si="1"/>
        <v>57.29727276728299</v>
      </c>
      <c r="I24" s="35"/>
      <c r="J24" s="27">
        <f t="shared" si="2"/>
        <v>0</v>
      </c>
      <c r="K24" s="35"/>
      <c r="L24" s="27">
        <f t="shared" si="9"/>
        <v>0</v>
      </c>
      <c r="M24" s="26">
        <f t="shared" si="10"/>
        <v>4366204.4</v>
      </c>
      <c r="N24" s="27">
        <f t="shared" si="11"/>
        <v>42.70272723271702</v>
      </c>
      <c r="O24" s="36" t="e">
        <f>+#REF!-N24</f>
        <v>#REF!</v>
      </c>
      <c r="P24" s="35">
        <f t="shared" si="8"/>
        <v>5858445.6</v>
      </c>
      <c r="Q24" s="37">
        <f t="shared" si="4"/>
        <v>57.29727276728299</v>
      </c>
    </row>
    <row r="25" spans="1:17" s="1" customFormat="1" ht="23.25" customHeight="1">
      <c r="A25" s="32">
        <v>17</v>
      </c>
      <c r="B25" s="33" t="s">
        <v>44</v>
      </c>
      <c r="C25" s="34">
        <v>2310620</v>
      </c>
      <c r="D25" s="35">
        <v>976159.51</v>
      </c>
      <c r="E25" s="27">
        <f t="shared" si="0"/>
        <v>42.24664851857943</v>
      </c>
      <c r="F25" s="28" t="e">
        <f>+#REF!-E25</f>
        <v>#REF!</v>
      </c>
      <c r="G25" s="25">
        <f t="shared" si="5"/>
        <v>1334460.49</v>
      </c>
      <c r="H25" s="28">
        <f t="shared" si="1"/>
        <v>57.75335148142057</v>
      </c>
      <c r="I25" s="35"/>
      <c r="J25" s="27">
        <f t="shared" si="2"/>
        <v>0</v>
      </c>
      <c r="K25" s="35"/>
      <c r="L25" s="27">
        <f t="shared" si="9"/>
        <v>0</v>
      </c>
      <c r="M25" s="26">
        <f t="shared" si="10"/>
        <v>976159.51</v>
      </c>
      <c r="N25" s="27">
        <f t="shared" si="11"/>
        <v>42.24664851857943</v>
      </c>
      <c r="O25" s="36" t="e">
        <f>+#REF!-N25</f>
        <v>#REF!</v>
      </c>
      <c r="P25" s="35">
        <f t="shared" si="8"/>
        <v>1334460.49</v>
      </c>
      <c r="Q25" s="37">
        <f t="shared" si="4"/>
        <v>57.75335148142057</v>
      </c>
    </row>
    <row r="26" spans="1:17" s="1" customFormat="1" ht="23.25" customHeight="1">
      <c r="A26" s="32">
        <v>18</v>
      </c>
      <c r="B26" s="33" t="s">
        <v>45</v>
      </c>
      <c r="C26" s="34">
        <v>2798270</v>
      </c>
      <c r="D26" s="35">
        <v>1177730.63</v>
      </c>
      <c r="E26" s="27">
        <f t="shared" si="0"/>
        <v>42.087812469847435</v>
      </c>
      <c r="F26" s="28" t="e">
        <f>+#REF!-E26</f>
        <v>#REF!</v>
      </c>
      <c r="G26" s="25">
        <f t="shared" si="5"/>
        <v>1620539.37</v>
      </c>
      <c r="H26" s="28">
        <f t="shared" si="1"/>
        <v>57.91218753015256</v>
      </c>
      <c r="I26" s="35"/>
      <c r="J26" s="27">
        <f t="shared" si="2"/>
        <v>0</v>
      </c>
      <c r="K26" s="35"/>
      <c r="L26" s="27">
        <f t="shared" si="9"/>
        <v>0</v>
      </c>
      <c r="M26" s="26">
        <f t="shared" si="10"/>
        <v>1177730.63</v>
      </c>
      <c r="N26" s="27">
        <f t="shared" si="11"/>
        <v>42.087812469847435</v>
      </c>
      <c r="O26" s="36" t="e">
        <f>+#REF!-N26</f>
        <v>#REF!</v>
      </c>
      <c r="P26" s="35">
        <f t="shared" si="8"/>
        <v>1620539.37</v>
      </c>
      <c r="Q26" s="37">
        <f t="shared" si="4"/>
        <v>57.91218753015256</v>
      </c>
    </row>
    <row r="27" spans="1:17" s="1" customFormat="1" ht="23.25" customHeight="1">
      <c r="A27" s="32">
        <v>19</v>
      </c>
      <c r="B27" s="33" t="s">
        <v>46</v>
      </c>
      <c r="C27" s="34">
        <v>2738620</v>
      </c>
      <c r="D27" s="35">
        <v>1149417.36</v>
      </c>
      <c r="E27" s="27">
        <f t="shared" si="0"/>
        <v>41.97067720238661</v>
      </c>
      <c r="F27" s="28" t="e">
        <f>+#REF!-E27</f>
        <v>#REF!</v>
      </c>
      <c r="G27" s="25">
        <f t="shared" si="5"/>
        <v>1589202.64</v>
      </c>
      <c r="H27" s="28">
        <f t="shared" si="1"/>
        <v>58.029322797613396</v>
      </c>
      <c r="I27" s="35"/>
      <c r="J27" s="27">
        <f t="shared" si="2"/>
        <v>0</v>
      </c>
      <c r="K27" s="35"/>
      <c r="L27" s="27">
        <f t="shared" si="9"/>
        <v>0</v>
      </c>
      <c r="M27" s="26">
        <f t="shared" si="10"/>
        <v>1149417.36</v>
      </c>
      <c r="N27" s="27">
        <f t="shared" si="11"/>
        <v>41.97067720238661</v>
      </c>
      <c r="O27" s="36" t="e">
        <f>+#REF!-N27</f>
        <v>#REF!</v>
      </c>
      <c r="P27" s="35">
        <f t="shared" si="8"/>
        <v>1589202.64</v>
      </c>
      <c r="Q27" s="37">
        <f t="shared" si="4"/>
        <v>58.029322797613396</v>
      </c>
    </row>
    <row r="28" spans="1:17" s="1" customFormat="1" ht="23.25" customHeight="1">
      <c r="A28" s="32">
        <v>20</v>
      </c>
      <c r="B28" s="33" t="s">
        <v>47</v>
      </c>
      <c r="C28" s="34">
        <v>4479800</v>
      </c>
      <c r="D28" s="35">
        <v>1876238.89</v>
      </c>
      <c r="E28" s="27">
        <f t="shared" si="0"/>
        <v>41.88220210723693</v>
      </c>
      <c r="F28" s="28" t="e">
        <f>+#REF!-E28</f>
        <v>#REF!</v>
      </c>
      <c r="G28" s="25">
        <f t="shared" si="5"/>
        <v>2603561.1100000003</v>
      </c>
      <c r="H28" s="28">
        <f t="shared" si="1"/>
        <v>58.11779789276308</v>
      </c>
      <c r="I28" s="35">
        <v>12325.34</v>
      </c>
      <c r="J28" s="27">
        <f t="shared" si="2"/>
        <v>0.2751314790838877</v>
      </c>
      <c r="K28" s="35"/>
      <c r="L28" s="27">
        <f t="shared" si="9"/>
        <v>0</v>
      </c>
      <c r="M28" s="26">
        <f t="shared" si="10"/>
        <v>1888564.23</v>
      </c>
      <c r="N28" s="27">
        <f t="shared" si="11"/>
        <v>42.15733358632082</v>
      </c>
      <c r="O28" s="36" t="e">
        <f>+#REF!-N28</f>
        <v>#REF!</v>
      </c>
      <c r="P28" s="35">
        <f t="shared" si="8"/>
        <v>2591235.7700000005</v>
      </c>
      <c r="Q28" s="37">
        <f t="shared" si="4"/>
        <v>57.8426664136792</v>
      </c>
    </row>
    <row r="29" spans="1:17" s="1" customFormat="1" ht="23.25" customHeight="1">
      <c r="A29" s="32">
        <v>21</v>
      </c>
      <c r="B29" s="33" t="s">
        <v>48</v>
      </c>
      <c r="C29" s="34">
        <v>7659230</v>
      </c>
      <c r="D29" s="35">
        <v>3192735.53</v>
      </c>
      <c r="E29" s="27">
        <f t="shared" si="0"/>
        <v>41.68481074468321</v>
      </c>
      <c r="F29" s="28" t="e">
        <f>+#REF!-E29</f>
        <v>#REF!</v>
      </c>
      <c r="G29" s="25">
        <f t="shared" si="5"/>
        <v>4466494.470000001</v>
      </c>
      <c r="H29" s="28">
        <f t="shared" si="1"/>
        <v>58.315189255316795</v>
      </c>
      <c r="I29" s="35"/>
      <c r="J29" s="27">
        <f t="shared" si="2"/>
        <v>0</v>
      </c>
      <c r="K29" s="35"/>
      <c r="L29" s="27">
        <f t="shared" si="9"/>
        <v>0</v>
      </c>
      <c r="M29" s="26">
        <f t="shared" si="10"/>
        <v>3192735.53</v>
      </c>
      <c r="N29" s="27">
        <f t="shared" si="11"/>
        <v>41.68481074468321</v>
      </c>
      <c r="O29" s="36" t="e">
        <f>+#REF!-N29</f>
        <v>#REF!</v>
      </c>
      <c r="P29" s="35">
        <f t="shared" si="8"/>
        <v>4466494.470000001</v>
      </c>
      <c r="Q29" s="37">
        <f t="shared" si="4"/>
        <v>58.315189255316795</v>
      </c>
    </row>
    <row r="30" spans="1:17" s="1" customFormat="1" ht="23.25" customHeight="1">
      <c r="A30" s="32">
        <v>22</v>
      </c>
      <c r="B30" s="33" t="s">
        <v>49</v>
      </c>
      <c r="C30" s="34">
        <v>5541010</v>
      </c>
      <c r="D30" s="35">
        <v>2292052.37</v>
      </c>
      <c r="E30" s="27">
        <f t="shared" si="0"/>
        <v>41.36524514483821</v>
      </c>
      <c r="F30" s="28" t="e">
        <f>+#REF!-E30</f>
        <v>#REF!</v>
      </c>
      <c r="G30" s="25">
        <f t="shared" si="5"/>
        <v>3248957.63</v>
      </c>
      <c r="H30" s="28">
        <f t="shared" si="1"/>
        <v>58.63475485516179</v>
      </c>
      <c r="I30" s="35"/>
      <c r="J30" s="27">
        <f t="shared" si="2"/>
        <v>0</v>
      </c>
      <c r="K30" s="35"/>
      <c r="L30" s="27">
        <f t="shared" si="9"/>
        <v>0</v>
      </c>
      <c r="M30" s="26">
        <f t="shared" si="10"/>
        <v>2292052.37</v>
      </c>
      <c r="N30" s="27">
        <f t="shared" si="11"/>
        <v>41.36524514483821</v>
      </c>
      <c r="O30" s="36" t="e">
        <f>+#REF!-N30</f>
        <v>#REF!</v>
      </c>
      <c r="P30" s="35">
        <f t="shared" si="8"/>
        <v>3248957.63</v>
      </c>
      <c r="Q30" s="37">
        <f t="shared" si="4"/>
        <v>58.63475485516179</v>
      </c>
    </row>
    <row r="31" spans="1:17" s="1" customFormat="1" ht="23.25" customHeight="1">
      <c r="A31" s="32">
        <v>23</v>
      </c>
      <c r="B31" s="33" t="s">
        <v>50</v>
      </c>
      <c r="C31" s="34">
        <v>4776460</v>
      </c>
      <c r="D31" s="35">
        <v>1965126.21</v>
      </c>
      <c r="E31" s="27">
        <f t="shared" si="0"/>
        <v>41.14189609041005</v>
      </c>
      <c r="F31" s="28" t="e">
        <f>+#REF!-E31</f>
        <v>#REF!</v>
      </c>
      <c r="G31" s="25">
        <f t="shared" si="5"/>
        <v>2811333.79</v>
      </c>
      <c r="H31" s="28">
        <f t="shared" si="1"/>
        <v>58.85810390958995</v>
      </c>
      <c r="I31" s="35"/>
      <c r="J31" s="27">
        <f t="shared" si="2"/>
        <v>0</v>
      </c>
      <c r="K31" s="35"/>
      <c r="L31" s="27">
        <f t="shared" si="9"/>
        <v>0</v>
      </c>
      <c r="M31" s="26">
        <f t="shared" si="10"/>
        <v>1965126.21</v>
      </c>
      <c r="N31" s="27">
        <f t="shared" si="11"/>
        <v>41.14189609041005</v>
      </c>
      <c r="O31" s="36" t="e">
        <f>+#REF!-N31</f>
        <v>#REF!</v>
      </c>
      <c r="P31" s="35">
        <f t="shared" si="8"/>
        <v>2811333.79</v>
      </c>
      <c r="Q31" s="37">
        <f t="shared" si="4"/>
        <v>58.85810390958995</v>
      </c>
    </row>
    <row r="32" spans="1:17" s="1" customFormat="1" ht="23.25" customHeight="1">
      <c r="A32" s="32">
        <v>24</v>
      </c>
      <c r="B32" s="33" t="s">
        <v>51</v>
      </c>
      <c r="C32" s="34">
        <v>2095340</v>
      </c>
      <c r="D32" s="35">
        <v>855667.28</v>
      </c>
      <c r="E32" s="27">
        <f t="shared" si="0"/>
        <v>40.83667948877032</v>
      </c>
      <c r="F32" s="28" t="e">
        <f>+#REF!-E32</f>
        <v>#REF!</v>
      </c>
      <c r="G32" s="25">
        <f t="shared" si="5"/>
        <v>1239672.72</v>
      </c>
      <c r="H32" s="28">
        <f t="shared" si="1"/>
        <v>59.16332051122968</v>
      </c>
      <c r="I32" s="35"/>
      <c r="J32" s="27">
        <f t="shared" si="2"/>
        <v>0</v>
      </c>
      <c r="K32" s="35"/>
      <c r="L32" s="27">
        <f t="shared" si="9"/>
        <v>0</v>
      </c>
      <c r="M32" s="26">
        <f t="shared" si="10"/>
        <v>855667.28</v>
      </c>
      <c r="N32" s="27">
        <f t="shared" si="11"/>
        <v>40.83667948877032</v>
      </c>
      <c r="O32" s="36" t="e">
        <f>+#REF!-N32</f>
        <v>#REF!</v>
      </c>
      <c r="P32" s="35">
        <f t="shared" si="8"/>
        <v>1239672.72</v>
      </c>
      <c r="Q32" s="37">
        <f t="shared" si="4"/>
        <v>59.16332051122968</v>
      </c>
    </row>
    <row r="33" spans="1:17" s="1" customFormat="1" ht="23.25" customHeight="1">
      <c r="A33" s="32">
        <v>25</v>
      </c>
      <c r="B33" s="33" t="s">
        <v>52</v>
      </c>
      <c r="C33" s="34">
        <v>2506690</v>
      </c>
      <c r="D33" s="35">
        <v>996269.44</v>
      </c>
      <c r="E33" s="27">
        <f t="shared" si="0"/>
        <v>39.74442152799109</v>
      </c>
      <c r="F33" s="28" t="e">
        <f>+#REF!-E33</f>
        <v>#REF!</v>
      </c>
      <c r="G33" s="25">
        <f t="shared" si="5"/>
        <v>1510420.56</v>
      </c>
      <c r="H33" s="28">
        <f t="shared" si="1"/>
        <v>60.25557847200891</v>
      </c>
      <c r="I33" s="35"/>
      <c r="J33" s="27">
        <f t="shared" si="2"/>
        <v>0</v>
      </c>
      <c r="K33" s="35"/>
      <c r="L33" s="27">
        <f t="shared" si="9"/>
        <v>0</v>
      </c>
      <c r="M33" s="26">
        <f t="shared" si="10"/>
        <v>996269.44</v>
      </c>
      <c r="N33" s="27">
        <f t="shared" si="11"/>
        <v>39.74442152799109</v>
      </c>
      <c r="O33" s="36" t="e">
        <f>+#REF!-N33</f>
        <v>#REF!</v>
      </c>
      <c r="P33" s="35">
        <f t="shared" si="8"/>
        <v>1510420.56</v>
      </c>
      <c r="Q33" s="37">
        <f t="shared" si="4"/>
        <v>60.25557847200891</v>
      </c>
    </row>
    <row r="34" spans="1:17" s="1" customFormat="1" ht="23.25" customHeight="1">
      <c r="A34" s="32">
        <v>26</v>
      </c>
      <c r="B34" s="33" t="s">
        <v>53</v>
      </c>
      <c r="C34" s="34">
        <v>1782490</v>
      </c>
      <c r="D34" s="35">
        <v>704097.9</v>
      </c>
      <c r="E34" s="27">
        <f t="shared" si="0"/>
        <v>39.500805053604786</v>
      </c>
      <c r="F34" s="28" t="e">
        <f>+#REF!-E34</f>
        <v>#REF!</v>
      </c>
      <c r="G34" s="25">
        <f t="shared" si="5"/>
        <v>1078392.1</v>
      </c>
      <c r="H34" s="28">
        <f t="shared" si="1"/>
        <v>60.49919494639522</v>
      </c>
      <c r="I34" s="35"/>
      <c r="J34" s="27">
        <f t="shared" si="2"/>
        <v>0</v>
      </c>
      <c r="K34" s="35"/>
      <c r="L34" s="27">
        <f t="shared" si="9"/>
        <v>0</v>
      </c>
      <c r="M34" s="26">
        <f t="shared" si="10"/>
        <v>704097.9</v>
      </c>
      <c r="N34" s="27">
        <f t="shared" si="11"/>
        <v>39.500805053604786</v>
      </c>
      <c r="O34" s="36" t="e">
        <f>+#REF!-N34</f>
        <v>#REF!</v>
      </c>
      <c r="P34" s="35">
        <f t="shared" si="8"/>
        <v>1078392.1</v>
      </c>
      <c r="Q34" s="37">
        <f t="shared" si="4"/>
        <v>60.49919494639522</v>
      </c>
    </row>
    <row r="35" spans="1:17" s="1" customFormat="1" ht="23.25" customHeight="1">
      <c r="A35" s="32">
        <v>27</v>
      </c>
      <c r="B35" s="33" t="s">
        <v>54</v>
      </c>
      <c r="C35" s="34">
        <v>2427100</v>
      </c>
      <c r="D35" s="35">
        <v>949854.32</v>
      </c>
      <c r="E35" s="27">
        <f t="shared" si="0"/>
        <v>39.13535989452433</v>
      </c>
      <c r="F35" s="28" t="e">
        <f>+#REF!-E35</f>
        <v>#REF!</v>
      </c>
      <c r="G35" s="25">
        <f t="shared" si="5"/>
        <v>1477245.6800000002</v>
      </c>
      <c r="H35" s="28">
        <f t="shared" si="1"/>
        <v>60.86464010547568</v>
      </c>
      <c r="I35" s="35"/>
      <c r="J35" s="27">
        <f t="shared" si="2"/>
        <v>0</v>
      </c>
      <c r="K35" s="35"/>
      <c r="L35" s="27">
        <f t="shared" si="9"/>
        <v>0</v>
      </c>
      <c r="M35" s="26">
        <f t="shared" si="10"/>
        <v>949854.32</v>
      </c>
      <c r="N35" s="27">
        <f t="shared" si="11"/>
        <v>39.13535989452433</v>
      </c>
      <c r="O35" s="36" t="e">
        <f>+#REF!-N35</f>
        <v>#REF!</v>
      </c>
      <c r="P35" s="35">
        <f t="shared" si="8"/>
        <v>1477245.6800000002</v>
      </c>
      <c r="Q35" s="37">
        <f t="shared" si="4"/>
        <v>60.86464010547568</v>
      </c>
    </row>
    <row r="36" spans="1:17" s="1" customFormat="1" ht="23.25" customHeight="1">
      <c r="A36" s="32">
        <v>28</v>
      </c>
      <c r="B36" s="33" t="s">
        <v>55</v>
      </c>
      <c r="C36" s="34">
        <v>1014200</v>
      </c>
      <c r="D36" s="35">
        <v>396530.76</v>
      </c>
      <c r="E36" s="27">
        <f t="shared" si="0"/>
        <v>39.09788601853678</v>
      </c>
      <c r="F36" s="28" t="e">
        <f>+#REF!-E36</f>
        <v>#REF!</v>
      </c>
      <c r="G36" s="25">
        <f t="shared" si="5"/>
        <v>617669.24</v>
      </c>
      <c r="H36" s="28">
        <f t="shared" si="1"/>
        <v>60.90211398146322</v>
      </c>
      <c r="I36" s="35">
        <v>3000</v>
      </c>
      <c r="J36" s="27">
        <f t="shared" si="2"/>
        <v>0.29579964504042594</v>
      </c>
      <c r="K36" s="35"/>
      <c r="L36" s="27">
        <f t="shared" si="9"/>
        <v>0</v>
      </c>
      <c r="M36" s="26">
        <f t="shared" si="10"/>
        <v>399530.76</v>
      </c>
      <c r="N36" s="27">
        <f t="shared" si="11"/>
        <v>39.3936856635772</v>
      </c>
      <c r="O36" s="36" t="e">
        <f>+#REF!-N36</f>
        <v>#REF!</v>
      </c>
      <c r="P36" s="35">
        <f t="shared" si="8"/>
        <v>614669.24</v>
      </c>
      <c r="Q36" s="37">
        <f t="shared" si="4"/>
        <v>60.6063143364228</v>
      </c>
    </row>
    <row r="37" spans="1:17" s="1" customFormat="1" ht="23.25" customHeight="1">
      <c r="A37" s="32">
        <v>29</v>
      </c>
      <c r="B37" s="33" t="s">
        <v>56</v>
      </c>
      <c r="C37" s="34">
        <v>7446660</v>
      </c>
      <c r="D37" s="35">
        <v>2910701.53</v>
      </c>
      <c r="E37" s="27">
        <f t="shared" si="0"/>
        <v>39.08734291615301</v>
      </c>
      <c r="F37" s="28" t="e">
        <f>+#REF!-E37</f>
        <v>#REF!</v>
      </c>
      <c r="G37" s="25">
        <f t="shared" si="5"/>
        <v>4535958.470000001</v>
      </c>
      <c r="H37" s="28">
        <f t="shared" si="1"/>
        <v>60.912657083846995</v>
      </c>
      <c r="I37" s="35"/>
      <c r="J37" s="27">
        <f t="shared" si="2"/>
        <v>0</v>
      </c>
      <c r="K37" s="35"/>
      <c r="L37" s="27">
        <f t="shared" si="9"/>
        <v>0</v>
      </c>
      <c r="M37" s="26">
        <f t="shared" si="10"/>
        <v>2910701.53</v>
      </c>
      <c r="N37" s="27">
        <f t="shared" si="11"/>
        <v>39.08734291615301</v>
      </c>
      <c r="O37" s="36" t="e">
        <f>+#REF!-N37</f>
        <v>#REF!</v>
      </c>
      <c r="P37" s="35">
        <f t="shared" si="8"/>
        <v>4535958.470000001</v>
      </c>
      <c r="Q37" s="37">
        <f t="shared" si="4"/>
        <v>60.912657083846995</v>
      </c>
    </row>
    <row r="38" spans="1:17" s="1" customFormat="1" ht="23.25" customHeight="1">
      <c r="A38" s="32">
        <v>30</v>
      </c>
      <c r="B38" s="33" t="s">
        <v>57</v>
      </c>
      <c r="C38" s="34">
        <v>7298850</v>
      </c>
      <c r="D38" s="35">
        <v>2834293.87</v>
      </c>
      <c r="E38" s="27">
        <f t="shared" si="0"/>
        <v>38.83206080409928</v>
      </c>
      <c r="F38" s="28" t="e">
        <f>+#REF!-E38</f>
        <v>#REF!</v>
      </c>
      <c r="G38" s="25">
        <f t="shared" si="5"/>
        <v>4464556.13</v>
      </c>
      <c r="H38" s="28">
        <f t="shared" si="1"/>
        <v>61.16793919590072</v>
      </c>
      <c r="I38" s="35"/>
      <c r="J38" s="27">
        <f t="shared" si="2"/>
        <v>0</v>
      </c>
      <c r="K38" s="35"/>
      <c r="L38" s="27">
        <f t="shared" si="9"/>
        <v>0</v>
      </c>
      <c r="M38" s="26">
        <f t="shared" si="10"/>
        <v>2834293.87</v>
      </c>
      <c r="N38" s="27">
        <f t="shared" si="11"/>
        <v>38.83206080409928</v>
      </c>
      <c r="O38" s="36" t="e">
        <f>+#REF!-N38</f>
        <v>#REF!</v>
      </c>
      <c r="P38" s="35">
        <f t="shared" si="8"/>
        <v>4464556.13</v>
      </c>
      <c r="Q38" s="37">
        <f t="shared" si="4"/>
        <v>61.16793919590072</v>
      </c>
    </row>
    <row r="39" spans="1:17" s="1" customFormat="1" ht="23.25" customHeight="1">
      <c r="A39" s="32">
        <v>31</v>
      </c>
      <c r="B39" s="33" t="s">
        <v>58</v>
      </c>
      <c r="C39" s="34">
        <v>9367160</v>
      </c>
      <c r="D39" s="35">
        <v>3637096.87</v>
      </c>
      <c r="E39" s="27">
        <f t="shared" si="0"/>
        <v>38.82817065151017</v>
      </c>
      <c r="F39" s="28" t="e">
        <f>+#REF!-E39</f>
        <v>#REF!</v>
      </c>
      <c r="G39" s="25">
        <f t="shared" si="5"/>
        <v>5730063.13</v>
      </c>
      <c r="H39" s="28">
        <f t="shared" si="1"/>
        <v>61.17182934848983</v>
      </c>
      <c r="I39" s="35">
        <v>19260</v>
      </c>
      <c r="J39" s="27">
        <f t="shared" si="2"/>
        <v>0.20561194641705705</v>
      </c>
      <c r="K39" s="35"/>
      <c r="L39" s="27">
        <f t="shared" si="9"/>
        <v>0</v>
      </c>
      <c r="M39" s="26">
        <f t="shared" si="10"/>
        <v>3656356.87</v>
      </c>
      <c r="N39" s="27">
        <f t="shared" si="11"/>
        <v>39.03378259792723</v>
      </c>
      <c r="O39" s="36" t="e">
        <f>+#REF!-N39</f>
        <v>#REF!</v>
      </c>
      <c r="P39" s="35">
        <f t="shared" si="8"/>
        <v>5710803.13</v>
      </c>
      <c r="Q39" s="37">
        <f t="shared" si="4"/>
        <v>60.96621740207277</v>
      </c>
    </row>
    <row r="40" spans="1:17" s="1" customFormat="1" ht="23.25" customHeight="1">
      <c r="A40" s="32">
        <v>32</v>
      </c>
      <c r="B40" s="33" t="s">
        <v>59</v>
      </c>
      <c r="C40" s="34">
        <v>3416580</v>
      </c>
      <c r="D40" s="35">
        <v>1317375.37</v>
      </c>
      <c r="E40" s="27">
        <f t="shared" si="0"/>
        <v>38.558305966785504</v>
      </c>
      <c r="F40" s="28" t="e">
        <f>+#REF!-E40</f>
        <v>#REF!</v>
      </c>
      <c r="G40" s="25">
        <f t="shared" si="5"/>
        <v>2099204.63</v>
      </c>
      <c r="H40" s="28">
        <f t="shared" si="1"/>
        <v>61.4416940332145</v>
      </c>
      <c r="I40" s="35"/>
      <c r="J40" s="27">
        <f t="shared" si="2"/>
        <v>0</v>
      </c>
      <c r="K40" s="35"/>
      <c r="L40" s="27">
        <f t="shared" si="9"/>
        <v>0</v>
      </c>
      <c r="M40" s="26">
        <f t="shared" si="10"/>
        <v>1317375.37</v>
      </c>
      <c r="N40" s="27">
        <f t="shared" si="11"/>
        <v>38.558305966785504</v>
      </c>
      <c r="O40" s="36" t="e">
        <f>+#REF!-N40</f>
        <v>#REF!</v>
      </c>
      <c r="P40" s="35">
        <f t="shared" si="8"/>
        <v>2099204.63</v>
      </c>
      <c r="Q40" s="37">
        <f t="shared" si="4"/>
        <v>61.4416940332145</v>
      </c>
    </row>
    <row r="41" spans="1:17" s="1" customFormat="1" ht="23.25" customHeight="1">
      <c r="A41" s="32">
        <v>33</v>
      </c>
      <c r="B41" s="33" t="s">
        <v>60</v>
      </c>
      <c r="C41" s="34">
        <v>4255690</v>
      </c>
      <c r="D41" s="35">
        <v>1632128.97</v>
      </c>
      <c r="E41" s="27">
        <f t="shared" si="0"/>
        <v>38.35168844535199</v>
      </c>
      <c r="F41" s="28" t="e">
        <f>+#REF!-E41</f>
        <v>#REF!</v>
      </c>
      <c r="G41" s="25">
        <f t="shared" si="5"/>
        <v>2623561.0300000003</v>
      </c>
      <c r="H41" s="28">
        <f t="shared" si="1"/>
        <v>61.64831155464802</v>
      </c>
      <c r="I41" s="35"/>
      <c r="J41" s="27">
        <f t="shared" si="2"/>
        <v>0</v>
      </c>
      <c r="K41" s="35"/>
      <c r="L41" s="27">
        <f t="shared" si="9"/>
        <v>0</v>
      </c>
      <c r="M41" s="26">
        <f t="shared" si="10"/>
        <v>1632128.97</v>
      </c>
      <c r="N41" s="27">
        <f t="shared" si="11"/>
        <v>38.35168844535199</v>
      </c>
      <c r="O41" s="36" t="e">
        <f>+#REF!-N41</f>
        <v>#REF!</v>
      </c>
      <c r="P41" s="35">
        <f t="shared" si="8"/>
        <v>2623561.0300000003</v>
      </c>
      <c r="Q41" s="37">
        <f t="shared" si="4"/>
        <v>61.64831155464802</v>
      </c>
    </row>
    <row r="42" spans="1:17" s="1" customFormat="1" ht="23.25" customHeight="1">
      <c r="A42" s="32">
        <v>34</v>
      </c>
      <c r="B42" s="33" t="s">
        <v>61</v>
      </c>
      <c r="C42" s="34">
        <v>4768560</v>
      </c>
      <c r="D42" s="35">
        <v>1820208.8</v>
      </c>
      <c r="E42" s="27">
        <f t="shared" si="0"/>
        <v>38.171036958746456</v>
      </c>
      <c r="F42" s="28" t="e">
        <f>+#REF!-E42</f>
        <v>#REF!</v>
      </c>
      <c r="G42" s="25">
        <f t="shared" si="5"/>
        <v>2948351.2</v>
      </c>
      <c r="H42" s="28">
        <f t="shared" si="1"/>
        <v>61.828963041253544</v>
      </c>
      <c r="I42" s="35">
        <v>11300</v>
      </c>
      <c r="J42" s="27">
        <f t="shared" si="2"/>
        <v>0.2369688123878068</v>
      </c>
      <c r="K42" s="35"/>
      <c r="L42" s="27">
        <f t="shared" si="9"/>
        <v>0</v>
      </c>
      <c r="M42" s="26">
        <f t="shared" si="10"/>
        <v>1831508.8</v>
      </c>
      <c r="N42" s="27">
        <f t="shared" si="11"/>
        <v>38.40800577113426</v>
      </c>
      <c r="O42" s="36" t="e">
        <f>+#REF!-N42</f>
        <v>#REF!</v>
      </c>
      <c r="P42" s="35">
        <f t="shared" si="8"/>
        <v>2937051.2</v>
      </c>
      <c r="Q42" s="37">
        <f t="shared" si="4"/>
        <v>61.59199422886574</v>
      </c>
    </row>
    <row r="43" spans="1:17" s="1" customFormat="1" ht="23.25" customHeight="1">
      <c r="A43" s="32">
        <v>35</v>
      </c>
      <c r="B43" s="33" t="s">
        <v>62</v>
      </c>
      <c r="C43" s="34">
        <v>16367890</v>
      </c>
      <c r="D43" s="35">
        <v>6237897.25</v>
      </c>
      <c r="E43" s="27">
        <f t="shared" si="0"/>
        <v>38.110576561792634</v>
      </c>
      <c r="F43" s="28" t="e">
        <f>+#REF!-E43</f>
        <v>#REF!</v>
      </c>
      <c r="G43" s="25">
        <f t="shared" si="5"/>
        <v>10129992.75</v>
      </c>
      <c r="H43" s="28">
        <f t="shared" si="1"/>
        <v>61.889423438207366</v>
      </c>
      <c r="I43" s="35">
        <v>88815</v>
      </c>
      <c r="J43" s="27">
        <f t="shared" si="2"/>
        <v>0.5426172829851618</v>
      </c>
      <c r="K43" s="35"/>
      <c r="L43" s="27">
        <f t="shared" si="9"/>
        <v>0</v>
      </c>
      <c r="M43" s="26">
        <f t="shared" si="10"/>
        <v>6326712.25</v>
      </c>
      <c r="N43" s="27">
        <f t="shared" si="11"/>
        <v>38.653193844777796</v>
      </c>
      <c r="O43" s="36" t="e">
        <f>+#REF!-N43</f>
        <v>#REF!</v>
      </c>
      <c r="P43" s="35">
        <f t="shared" si="8"/>
        <v>10041177.75</v>
      </c>
      <c r="Q43" s="37">
        <f t="shared" si="4"/>
        <v>61.346806155222204</v>
      </c>
    </row>
    <row r="44" spans="1:17" s="1" customFormat="1" ht="23.25" customHeight="1">
      <c r="A44" s="32">
        <v>36</v>
      </c>
      <c r="B44" s="33" t="s">
        <v>63</v>
      </c>
      <c r="C44" s="34">
        <v>11655580</v>
      </c>
      <c r="D44" s="35">
        <v>4405793.09</v>
      </c>
      <c r="E44" s="27">
        <f t="shared" si="0"/>
        <v>37.799861439756754</v>
      </c>
      <c r="F44" s="28" t="e">
        <f>+#REF!-E44</f>
        <v>#REF!</v>
      </c>
      <c r="G44" s="25">
        <f t="shared" si="5"/>
        <v>7249786.91</v>
      </c>
      <c r="H44" s="28">
        <f t="shared" si="1"/>
        <v>62.200138560243246</v>
      </c>
      <c r="I44" s="35">
        <v>1976000</v>
      </c>
      <c r="J44" s="27">
        <f t="shared" si="2"/>
        <v>16.95325329155649</v>
      </c>
      <c r="K44" s="35"/>
      <c r="L44" s="27">
        <f t="shared" si="9"/>
        <v>0</v>
      </c>
      <c r="M44" s="26">
        <f t="shared" si="10"/>
        <v>6381793.09</v>
      </c>
      <c r="N44" s="27">
        <f t="shared" si="11"/>
        <v>54.75311473131324</v>
      </c>
      <c r="O44" s="36" t="e">
        <f>+#REF!-N44</f>
        <v>#REF!</v>
      </c>
      <c r="P44" s="35">
        <f t="shared" si="8"/>
        <v>5273786.91</v>
      </c>
      <c r="Q44" s="37">
        <f t="shared" si="4"/>
        <v>45.24688526868676</v>
      </c>
    </row>
    <row r="45" spans="1:17" s="1" customFormat="1" ht="23.25" customHeight="1">
      <c r="A45" s="32">
        <v>37</v>
      </c>
      <c r="B45" s="33" t="s">
        <v>64</v>
      </c>
      <c r="C45" s="34">
        <v>8758620</v>
      </c>
      <c r="D45" s="35">
        <v>3308966.61</v>
      </c>
      <c r="E45" s="27">
        <f t="shared" si="0"/>
        <v>37.779543010200236</v>
      </c>
      <c r="F45" s="28" t="e">
        <f>+#REF!-E45</f>
        <v>#REF!</v>
      </c>
      <c r="G45" s="25">
        <f t="shared" si="5"/>
        <v>5449653.390000001</v>
      </c>
      <c r="H45" s="28">
        <f t="shared" si="1"/>
        <v>62.220456989799764</v>
      </c>
      <c r="I45" s="35">
        <v>1975500</v>
      </c>
      <c r="J45" s="27">
        <f t="shared" si="2"/>
        <v>22.55492303582071</v>
      </c>
      <c r="K45" s="35"/>
      <c r="L45" s="27">
        <f t="shared" si="9"/>
        <v>0</v>
      </c>
      <c r="M45" s="26">
        <f t="shared" si="10"/>
        <v>5284466.609999999</v>
      </c>
      <c r="N45" s="27">
        <f t="shared" si="11"/>
        <v>60.33446604602094</v>
      </c>
      <c r="O45" s="36" t="e">
        <f>+#REF!-N45</f>
        <v>#REF!</v>
      </c>
      <c r="P45" s="35">
        <f t="shared" si="8"/>
        <v>3474153.3900000006</v>
      </c>
      <c r="Q45" s="37">
        <f t="shared" si="4"/>
        <v>39.66553395397906</v>
      </c>
    </row>
    <row r="46" spans="1:17" s="1" customFormat="1" ht="23.25" customHeight="1">
      <c r="A46" s="32">
        <v>38</v>
      </c>
      <c r="B46" s="33" t="s">
        <v>65</v>
      </c>
      <c r="C46" s="34">
        <v>6365800</v>
      </c>
      <c r="D46" s="35">
        <v>2390608.86</v>
      </c>
      <c r="E46" s="27">
        <f t="shared" si="0"/>
        <v>37.55394231675516</v>
      </c>
      <c r="F46" s="28" t="e">
        <f>+#REF!-E46</f>
        <v>#REF!</v>
      </c>
      <c r="G46" s="25">
        <f t="shared" si="5"/>
        <v>3975191.14</v>
      </c>
      <c r="H46" s="28">
        <f t="shared" si="1"/>
        <v>62.44605768324484</v>
      </c>
      <c r="I46" s="35"/>
      <c r="J46" s="27">
        <f t="shared" si="2"/>
        <v>0</v>
      </c>
      <c r="K46" s="35"/>
      <c r="L46" s="27">
        <f t="shared" si="9"/>
        <v>0</v>
      </c>
      <c r="M46" s="26">
        <f t="shared" si="10"/>
        <v>2390608.86</v>
      </c>
      <c r="N46" s="27">
        <f t="shared" si="11"/>
        <v>37.55394231675516</v>
      </c>
      <c r="O46" s="36" t="e">
        <f>+#REF!-N46</f>
        <v>#REF!</v>
      </c>
      <c r="P46" s="35">
        <f t="shared" si="8"/>
        <v>3975191.14</v>
      </c>
      <c r="Q46" s="37">
        <f t="shared" si="4"/>
        <v>62.44605768324484</v>
      </c>
    </row>
    <row r="47" spans="1:17" s="1" customFormat="1" ht="23.25" customHeight="1">
      <c r="A47" s="32">
        <v>39</v>
      </c>
      <c r="B47" s="33" t="s">
        <v>66</v>
      </c>
      <c r="C47" s="34">
        <v>5748700</v>
      </c>
      <c r="D47" s="35">
        <v>2154555.05</v>
      </c>
      <c r="E47" s="27">
        <f t="shared" si="0"/>
        <v>37.4789961208621</v>
      </c>
      <c r="F47" s="28" t="e">
        <f>+#REF!-E47</f>
        <v>#REF!</v>
      </c>
      <c r="G47" s="25">
        <f t="shared" si="5"/>
        <v>3594144.95</v>
      </c>
      <c r="H47" s="28">
        <f t="shared" si="1"/>
        <v>62.52100387913789</v>
      </c>
      <c r="I47" s="35">
        <f>106514.49+136001.04</f>
        <v>242515.53000000003</v>
      </c>
      <c r="J47" s="27">
        <f t="shared" si="2"/>
        <v>4.218615165167778</v>
      </c>
      <c r="K47" s="38">
        <f>45157371-15831400-16466100-746130-249500-11864241</f>
        <v>0</v>
      </c>
      <c r="L47" s="27">
        <f t="shared" si="9"/>
        <v>0</v>
      </c>
      <c r="M47" s="26">
        <f t="shared" si="10"/>
        <v>2397070.58</v>
      </c>
      <c r="N47" s="27">
        <f t="shared" si="11"/>
        <v>41.69761128602988</v>
      </c>
      <c r="O47" s="36" t="e">
        <f>+#REF!-N47</f>
        <v>#REF!</v>
      </c>
      <c r="P47" s="35">
        <f t="shared" si="8"/>
        <v>3351629.42</v>
      </c>
      <c r="Q47" s="37">
        <f t="shared" si="4"/>
        <v>58.30238871397012</v>
      </c>
    </row>
    <row r="48" spans="1:17" s="1" customFormat="1" ht="23.25" customHeight="1">
      <c r="A48" s="32">
        <v>40</v>
      </c>
      <c r="B48" s="33" t="s">
        <v>67</v>
      </c>
      <c r="C48" s="34">
        <v>9758070</v>
      </c>
      <c r="D48" s="35">
        <v>3644242.18</v>
      </c>
      <c r="E48" s="27">
        <f t="shared" si="0"/>
        <v>37.34593193121181</v>
      </c>
      <c r="F48" s="28" t="e">
        <f>+#REF!-E48</f>
        <v>#REF!</v>
      </c>
      <c r="G48" s="25">
        <f t="shared" si="5"/>
        <v>6113827.82</v>
      </c>
      <c r="H48" s="28">
        <f t="shared" si="1"/>
        <v>62.65406806878819</v>
      </c>
      <c r="I48" s="35">
        <v>1046130</v>
      </c>
      <c r="J48" s="27">
        <f t="shared" si="2"/>
        <v>10.720665049543609</v>
      </c>
      <c r="K48" s="35"/>
      <c r="L48" s="27">
        <f t="shared" si="9"/>
        <v>0</v>
      </c>
      <c r="M48" s="26">
        <f t="shared" si="10"/>
        <v>4690372.18</v>
      </c>
      <c r="N48" s="27">
        <f t="shared" si="11"/>
        <v>48.06659698075541</v>
      </c>
      <c r="O48" s="36" t="e">
        <f>+#REF!-N48</f>
        <v>#REF!</v>
      </c>
      <c r="P48" s="35">
        <f t="shared" si="8"/>
        <v>5067697.82</v>
      </c>
      <c r="Q48" s="37">
        <f t="shared" si="4"/>
        <v>51.93340301924459</v>
      </c>
    </row>
    <row r="49" spans="1:17" s="1" customFormat="1" ht="23.25" customHeight="1">
      <c r="A49" s="32">
        <v>41</v>
      </c>
      <c r="B49" s="33" t="s">
        <v>68</v>
      </c>
      <c r="C49" s="34">
        <v>11748930</v>
      </c>
      <c r="D49" s="35">
        <v>4330371.65</v>
      </c>
      <c r="E49" s="27">
        <f t="shared" si="0"/>
        <v>36.85758320119365</v>
      </c>
      <c r="F49" s="28" t="e">
        <f>+#REF!-E49</f>
        <v>#REF!</v>
      </c>
      <c r="G49" s="25">
        <f t="shared" si="5"/>
        <v>7418558.35</v>
      </c>
      <c r="H49" s="28">
        <f t="shared" si="1"/>
        <v>63.14241679880636</v>
      </c>
      <c r="I49" s="35"/>
      <c r="J49" s="27">
        <f t="shared" si="2"/>
        <v>0</v>
      </c>
      <c r="K49" s="35"/>
      <c r="L49" s="27">
        <f t="shared" si="9"/>
        <v>0</v>
      </c>
      <c r="M49" s="26">
        <f t="shared" si="10"/>
        <v>4330371.65</v>
      </c>
      <c r="N49" s="27">
        <f t="shared" si="11"/>
        <v>36.85758320119365</v>
      </c>
      <c r="O49" s="36" t="e">
        <f>+#REF!-N49</f>
        <v>#REF!</v>
      </c>
      <c r="P49" s="35">
        <f t="shared" si="8"/>
        <v>7418558.35</v>
      </c>
      <c r="Q49" s="37">
        <f t="shared" si="4"/>
        <v>63.14241679880636</v>
      </c>
    </row>
    <row r="50" spans="1:17" s="1" customFormat="1" ht="23.25" customHeight="1">
      <c r="A50" s="32">
        <v>42</v>
      </c>
      <c r="B50" s="33" t="s">
        <v>69</v>
      </c>
      <c r="C50" s="34">
        <v>6185940</v>
      </c>
      <c r="D50" s="35">
        <v>2267704.63</v>
      </c>
      <c r="E50" s="27">
        <f t="shared" si="0"/>
        <v>36.65901431310358</v>
      </c>
      <c r="F50" s="28" t="e">
        <f>+#REF!-E50</f>
        <v>#REF!</v>
      </c>
      <c r="G50" s="25">
        <f t="shared" si="5"/>
        <v>3918235.37</v>
      </c>
      <c r="H50" s="28">
        <f t="shared" si="1"/>
        <v>63.34098568689642</v>
      </c>
      <c r="I50" s="35">
        <v>35820</v>
      </c>
      <c r="J50" s="27">
        <f t="shared" si="2"/>
        <v>0.5790550829784964</v>
      </c>
      <c r="K50" s="35"/>
      <c r="L50" s="27">
        <f t="shared" si="9"/>
        <v>0</v>
      </c>
      <c r="M50" s="26">
        <f t="shared" si="10"/>
        <v>2303524.63</v>
      </c>
      <c r="N50" s="27">
        <f t="shared" si="11"/>
        <v>37.23806939608208</v>
      </c>
      <c r="O50" s="36" t="e">
        <f>+#REF!-N50</f>
        <v>#REF!</v>
      </c>
      <c r="P50" s="35">
        <f t="shared" si="8"/>
        <v>3882415.37</v>
      </c>
      <c r="Q50" s="37">
        <f t="shared" si="4"/>
        <v>62.76193060391792</v>
      </c>
    </row>
    <row r="51" spans="1:17" s="1" customFormat="1" ht="23.25" customHeight="1">
      <c r="A51" s="32">
        <v>43</v>
      </c>
      <c r="B51" s="33" t="s">
        <v>70</v>
      </c>
      <c r="C51" s="34">
        <v>20438460</v>
      </c>
      <c r="D51" s="35">
        <v>7468987.85</v>
      </c>
      <c r="E51" s="27">
        <f t="shared" si="0"/>
        <v>36.54378974736844</v>
      </c>
      <c r="F51" s="28" t="e">
        <f>+#REF!-E51</f>
        <v>#REF!</v>
      </c>
      <c r="G51" s="25">
        <f t="shared" si="5"/>
        <v>12969472.15</v>
      </c>
      <c r="H51" s="28">
        <f t="shared" si="1"/>
        <v>63.45621025263156</v>
      </c>
      <c r="I51" s="35"/>
      <c r="J51" s="27">
        <f t="shared" si="2"/>
        <v>0</v>
      </c>
      <c r="K51" s="35"/>
      <c r="L51" s="27">
        <f t="shared" si="9"/>
        <v>0</v>
      </c>
      <c r="M51" s="26">
        <f t="shared" si="10"/>
        <v>7468987.85</v>
      </c>
      <c r="N51" s="27">
        <f t="shared" si="11"/>
        <v>36.54378974736844</v>
      </c>
      <c r="O51" s="36" t="e">
        <f>+#REF!-N51</f>
        <v>#REF!</v>
      </c>
      <c r="P51" s="35">
        <f t="shared" si="8"/>
        <v>12969472.15</v>
      </c>
      <c r="Q51" s="37">
        <f t="shared" si="4"/>
        <v>63.45621025263156</v>
      </c>
    </row>
    <row r="52" spans="1:17" s="1" customFormat="1" ht="23.25" customHeight="1">
      <c r="A52" s="32">
        <v>44</v>
      </c>
      <c r="B52" s="33" t="s">
        <v>71</v>
      </c>
      <c r="C52" s="34">
        <v>1566080</v>
      </c>
      <c r="D52" s="35">
        <v>571920.35</v>
      </c>
      <c r="E52" s="27">
        <f t="shared" si="0"/>
        <v>36.51922954127503</v>
      </c>
      <c r="F52" s="28" t="e">
        <f>+#REF!-E52</f>
        <v>#REF!</v>
      </c>
      <c r="G52" s="25">
        <f t="shared" si="5"/>
        <v>994159.65</v>
      </c>
      <c r="H52" s="28">
        <f t="shared" si="1"/>
        <v>63.48077045872497</v>
      </c>
      <c r="I52" s="35"/>
      <c r="J52" s="27">
        <f t="shared" si="2"/>
        <v>0</v>
      </c>
      <c r="K52" s="35"/>
      <c r="L52" s="27">
        <f t="shared" si="9"/>
        <v>0</v>
      </c>
      <c r="M52" s="26">
        <f t="shared" si="10"/>
        <v>571920.35</v>
      </c>
      <c r="N52" s="27">
        <f t="shared" si="11"/>
        <v>36.51922954127503</v>
      </c>
      <c r="O52" s="36" t="e">
        <f>+#REF!-N52</f>
        <v>#REF!</v>
      </c>
      <c r="P52" s="35">
        <f t="shared" si="8"/>
        <v>994159.65</v>
      </c>
      <c r="Q52" s="37">
        <f t="shared" si="4"/>
        <v>63.48077045872497</v>
      </c>
    </row>
    <row r="53" spans="1:17" s="1" customFormat="1" ht="23.25" customHeight="1">
      <c r="A53" s="32">
        <v>45</v>
      </c>
      <c r="B53" s="33" t="s">
        <v>72</v>
      </c>
      <c r="C53" s="34">
        <v>18746560</v>
      </c>
      <c r="D53" s="35">
        <v>6845450.35</v>
      </c>
      <c r="E53" s="27">
        <f t="shared" si="0"/>
        <v>36.51576795956165</v>
      </c>
      <c r="F53" s="28" t="e">
        <f>+#REF!-E53</f>
        <v>#REF!</v>
      </c>
      <c r="G53" s="25">
        <f t="shared" si="5"/>
        <v>11901109.65</v>
      </c>
      <c r="H53" s="28">
        <f t="shared" si="1"/>
        <v>63.48423204043835</v>
      </c>
      <c r="I53" s="35">
        <v>2372100</v>
      </c>
      <c r="J53" s="27">
        <f t="shared" si="2"/>
        <v>12.653521499411092</v>
      </c>
      <c r="K53" s="35"/>
      <c r="L53" s="27">
        <f t="shared" si="9"/>
        <v>0</v>
      </c>
      <c r="M53" s="26">
        <f t="shared" si="10"/>
        <v>9217550.35</v>
      </c>
      <c r="N53" s="27">
        <f t="shared" si="11"/>
        <v>49.16928945897274</v>
      </c>
      <c r="O53" s="36" t="e">
        <f>+#REF!-N53</f>
        <v>#REF!</v>
      </c>
      <c r="P53" s="35">
        <f t="shared" si="8"/>
        <v>9529009.65</v>
      </c>
      <c r="Q53" s="37">
        <f t="shared" si="4"/>
        <v>50.83071054102726</v>
      </c>
    </row>
    <row r="54" spans="1:17" s="1" customFormat="1" ht="23.25" customHeight="1">
      <c r="A54" s="32">
        <v>46</v>
      </c>
      <c r="B54" s="33" t="s">
        <v>73</v>
      </c>
      <c r="C54" s="34">
        <v>15807690</v>
      </c>
      <c r="D54" s="35">
        <v>5691614.64</v>
      </c>
      <c r="E54" s="27">
        <f t="shared" si="0"/>
        <v>36.005353343847204</v>
      </c>
      <c r="F54" s="28" t="e">
        <f>+#REF!-E54</f>
        <v>#REF!</v>
      </c>
      <c r="G54" s="25">
        <f t="shared" si="5"/>
        <v>10116075.36</v>
      </c>
      <c r="H54" s="28">
        <f t="shared" si="1"/>
        <v>63.994646656152796</v>
      </c>
      <c r="I54" s="35"/>
      <c r="J54" s="27">
        <f t="shared" si="2"/>
        <v>0</v>
      </c>
      <c r="K54" s="35"/>
      <c r="L54" s="27">
        <f t="shared" si="9"/>
        <v>0</v>
      </c>
      <c r="M54" s="26">
        <f t="shared" si="10"/>
        <v>5691614.64</v>
      </c>
      <c r="N54" s="27">
        <f t="shared" si="11"/>
        <v>36.005353343847204</v>
      </c>
      <c r="O54" s="36" t="e">
        <f>+#REF!-N54</f>
        <v>#REF!</v>
      </c>
      <c r="P54" s="35">
        <f t="shared" si="8"/>
        <v>10116075.36</v>
      </c>
      <c r="Q54" s="37">
        <f t="shared" si="4"/>
        <v>63.994646656152796</v>
      </c>
    </row>
    <row r="55" spans="1:17" s="1" customFormat="1" ht="23.25" customHeight="1">
      <c r="A55" s="32">
        <v>47</v>
      </c>
      <c r="B55" s="33" t="s">
        <v>74</v>
      </c>
      <c r="C55" s="34">
        <v>12462220</v>
      </c>
      <c r="D55" s="35">
        <v>4482643.86</v>
      </c>
      <c r="E55" s="27">
        <f t="shared" si="0"/>
        <v>35.969866203613805</v>
      </c>
      <c r="F55" s="28" t="e">
        <f>+#REF!-E55</f>
        <v>#REF!</v>
      </c>
      <c r="G55" s="25">
        <f t="shared" si="5"/>
        <v>7979576.14</v>
      </c>
      <c r="H55" s="28">
        <f t="shared" si="1"/>
        <v>64.0301337963862</v>
      </c>
      <c r="I55" s="35">
        <v>136580</v>
      </c>
      <c r="J55" s="27">
        <f t="shared" si="2"/>
        <v>1.0959524065535675</v>
      </c>
      <c r="K55" s="35"/>
      <c r="L55" s="27">
        <f t="shared" si="9"/>
        <v>0</v>
      </c>
      <c r="M55" s="26">
        <f t="shared" si="10"/>
        <v>4619223.86</v>
      </c>
      <c r="N55" s="27">
        <f t="shared" si="11"/>
        <v>37.065818610167376</v>
      </c>
      <c r="O55" s="36" t="e">
        <f>+#REF!-N55</f>
        <v>#REF!</v>
      </c>
      <c r="P55" s="35">
        <f t="shared" si="8"/>
        <v>7842996.14</v>
      </c>
      <c r="Q55" s="37">
        <f t="shared" si="4"/>
        <v>62.93418138983263</v>
      </c>
    </row>
    <row r="56" spans="1:17" s="1" customFormat="1" ht="23.25" customHeight="1">
      <c r="A56" s="32">
        <v>48</v>
      </c>
      <c r="B56" s="33" t="s">
        <v>75</v>
      </c>
      <c r="C56" s="34">
        <v>11317820</v>
      </c>
      <c r="D56" s="35">
        <v>4058859.26</v>
      </c>
      <c r="E56" s="27">
        <f t="shared" si="0"/>
        <v>35.86255356596942</v>
      </c>
      <c r="F56" s="28" t="e">
        <f>+#REF!-E56</f>
        <v>#REF!</v>
      </c>
      <c r="G56" s="25">
        <f t="shared" si="5"/>
        <v>7258960.74</v>
      </c>
      <c r="H56" s="28">
        <f t="shared" si="1"/>
        <v>64.13744643403058</v>
      </c>
      <c r="I56" s="35">
        <v>15200</v>
      </c>
      <c r="J56" s="27">
        <f t="shared" si="2"/>
        <v>0.13430148208753984</v>
      </c>
      <c r="K56" s="35"/>
      <c r="L56" s="27">
        <f t="shared" si="9"/>
        <v>0</v>
      </c>
      <c r="M56" s="26">
        <f t="shared" si="10"/>
        <v>4074059.26</v>
      </c>
      <c r="N56" s="27">
        <f t="shared" si="11"/>
        <v>35.99685504805696</v>
      </c>
      <c r="O56" s="36" t="e">
        <f>+#REF!-N56</f>
        <v>#REF!</v>
      </c>
      <c r="P56" s="35">
        <f t="shared" si="8"/>
        <v>7243760.74</v>
      </c>
      <c r="Q56" s="37">
        <f t="shared" si="4"/>
        <v>64.00314495194304</v>
      </c>
    </row>
    <row r="57" spans="1:17" s="1" customFormat="1" ht="23.25" customHeight="1">
      <c r="A57" s="32">
        <v>49</v>
      </c>
      <c r="B57" s="33" t="s">
        <v>76</v>
      </c>
      <c r="C57" s="34">
        <v>7605780</v>
      </c>
      <c r="D57" s="35">
        <v>2719942.31</v>
      </c>
      <c r="E57" s="27">
        <f t="shared" si="0"/>
        <v>35.76151703046893</v>
      </c>
      <c r="F57" s="28" t="e">
        <f>+#REF!-E57</f>
        <v>#REF!</v>
      </c>
      <c r="G57" s="25">
        <f t="shared" si="5"/>
        <v>4885837.6899999995</v>
      </c>
      <c r="H57" s="28">
        <f t="shared" si="1"/>
        <v>64.23848296953106</v>
      </c>
      <c r="I57" s="35">
        <v>80300</v>
      </c>
      <c r="J57" s="27">
        <f t="shared" si="2"/>
        <v>1.0557760019353701</v>
      </c>
      <c r="K57" s="35"/>
      <c r="L57" s="27">
        <f t="shared" si="9"/>
        <v>0</v>
      </c>
      <c r="M57" s="26">
        <f t="shared" si="10"/>
        <v>2800242.31</v>
      </c>
      <c r="N57" s="27">
        <f t="shared" si="11"/>
        <v>36.8172930324043</v>
      </c>
      <c r="O57" s="36" t="e">
        <f>+#REF!-N57</f>
        <v>#REF!</v>
      </c>
      <c r="P57" s="35">
        <f t="shared" si="8"/>
        <v>4805537.6899999995</v>
      </c>
      <c r="Q57" s="37">
        <f t="shared" si="4"/>
        <v>63.18270696759569</v>
      </c>
    </row>
    <row r="58" spans="1:17" s="1" customFormat="1" ht="23.25" customHeight="1">
      <c r="A58" s="32">
        <v>50</v>
      </c>
      <c r="B58" s="33" t="s">
        <v>77</v>
      </c>
      <c r="C58" s="34">
        <v>13334700</v>
      </c>
      <c r="D58" s="35">
        <v>4760867.75</v>
      </c>
      <c r="E58" s="27">
        <f t="shared" si="0"/>
        <v>35.70284858302024</v>
      </c>
      <c r="F58" s="28" t="e">
        <f>+#REF!-E58</f>
        <v>#REF!</v>
      </c>
      <c r="G58" s="25">
        <f t="shared" si="5"/>
        <v>8573832.25</v>
      </c>
      <c r="H58" s="28">
        <f t="shared" si="1"/>
        <v>64.29715141697976</v>
      </c>
      <c r="I58" s="35"/>
      <c r="J58" s="27">
        <f t="shared" si="2"/>
        <v>0</v>
      </c>
      <c r="K58" s="35"/>
      <c r="L58" s="27">
        <f t="shared" si="9"/>
        <v>0</v>
      </c>
      <c r="M58" s="26">
        <f t="shared" si="10"/>
        <v>4760867.75</v>
      </c>
      <c r="N58" s="27">
        <f t="shared" si="11"/>
        <v>35.70284858302024</v>
      </c>
      <c r="O58" s="36" t="e">
        <f>+#REF!-N58</f>
        <v>#REF!</v>
      </c>
      <c r="P58" s="35">
        <f t="shared" si="8"/>
        <v>8573832.25</v>
      </c>
      <c r="Q58" s="37">
        <f t="shared" si="4"/>
        <v>64.29715141697976</v>
      </c>
    </row>
    <row r="59" spans="1:17" s="1" customFormat="1" ht="23.25" customHeight="1">
      <c r="A59" s="32">
        <v>51</v>
      </c>
      <c r="B59" s="33" t="s">
        <v>78</v>
      </c>
      <c r="C59" s="34">
        <v>4097040</v>
      </c>
      <c r="D59" s="35">
        <v>1459179.89</v>
      </c>
      <c r="E59" s="27">
        <f t="shared" si="0"/>
        <v>35.61546604377795</v>
      </c>
      <c r="F59" s="28" t="e">
        <f>+#REF!-E59</f>
        <v>#REF!</v>
      </c>
      <c r="G59" s="25">
        <f t="shared" si="5"/>
        <v>2637860.1100000003</v>
      </c>
      <c r="H59" s="28">
        <f t="shared" si="1"/>
        <v>64.38453395622206</v>
      </c>
      <c r="I59" s="35"/>
      <c r="J59" s="27">
        <f t="shared" si="2"/>
        <v>0</v>
      </c>
      <c r="K59" s="35"/>
      <c r="L59" s="27">
        <f t="shared" si="9"/>
        <v>0</v>
      </c>
      <c r="M59" s="26">
        <f t="shared" si="10"/>
        <v>1459179.89</v>
      </c>
      <c r="N59" s="27">
        <f t="shared" si="11"/>
        <v>35.61546604377795</v>
      </c>
      <c r="O59" s="36" t="e">
        <f>+#REF!-N59</f>
        <v>#REF!</v>
      </c>
      <c r="P59" s="35">
        <f t="shared" si="8"/>
        <v>2637860.1100000003</v>
      </c>
      <c r="Q59" s="37">
        <f t="shared" si="4"/>
        <v>64.38453395622206</v>
      </c>
    </row>
    <row r="60" spans="1:17" s="1" customFormat="1" ht="23.25" customHeight="1">
      <c r="A60" s="32">
        <v>52</v>
      </c>
      <c r="B60" s="33" t="s">
        <v>79</v>
      </c>
      <c r="C60" s="34">
        <v>7612590</v>
      </c>
      <c r="D60" s="35">
        <v>2708856</v>
      </c>
      <c r="E60" s="27">
        <f t="shared" si="0"/>
        <v>35.58389457464542</v>
      </c>
      <c r="F60" s="28" t="e">
        <f>+#REF!-E60</f>
        <v>#REF!</v>
      </c>
      <c r="G60" s="25">
        <f t="shared" si="5"/>
        <v>4903734</v>
      </c>
      <c r="H60" s="28">
        <f t="shared" si="1"/>
        <v>64.41610542535457</v>
      </c>
      <c r="I60" s="35"/>
      <c r="J60" s="27">
        <f t="shared" si="2"/>
        <v>0</v>
      </c>
      <c r="K60" s="35"/>
      <c r="L60" s="27">
        <f t="shared" si="9"/>
        <v>0</v>
      </c>
      <c r="M60" s="26">
        <f t="shared" si="10"/>
        <v>2708856</v>
      </c>
      <c r="N60" s="27">
        <f t="shared" si="11"/>
        <v>35.58389457464542</v>
      </c>
      <c r="O60" s="36" t="e">
        <f>+#REF!-N60</f>
        <v>#REF!</v>
      </c>
      <c r="P60" s="35">
        <f t="shared" si="8"/>
        <v>4903734</v>
      </c>
      <c r="Q60" s="37">
        <f t="shared" si="4"/>
        <v>64.41610542535457</v>
      </c>
    </row>
    <row r="61" spans="1:17" s="1" customFormat="1" ht="23.25" customHeight="1">
      <c r="A61" s="32">
        <v>53</v>
      </c>
      <c r="B61" s="33" t="s">
        <v>80</v>
      </c>
      <c r="C61" s="34">
        <v>2764980</v>
      </c>
      <c r="D61" s="35">
        <v>970599.74</v>
      </c>
      <c r="E61" s="27">
        <f t="shared" si="0"/>
        <v>35.10331864968282</v>
      </c>
      <c r="F61" s="28" t="e">
        <f>+#REF!-E61</f>
        <v>#REF!</v>
      </c>
      <c r="G61" s="25">
        <f t="shared" si="5"/>
        <v>1794380.26</v>
      </c>
      <c r="H61" s="28">
        <f t="shared" si="1"/>
        <v>64.89668135031718</v>
      </c>
      <c r="I61" s="35"/>
      <c r="J61" s="27">
        <f t="shared" si="2"/>
        <v>0</v>
      </c>
      <c r="K61" s="35"/>
      <c r="L61" s="27">
        <f t="shared" si="9"/>
        <v>0</v>
      </c>
      <c r="M61" s="26">
        <f t="shared" si="10"/>
        <v>970599.74</v>
      </c>
      <c r="N61" s="27">
        <f t="shared" si="11"/>
        <v>35.10331864968282</v>
      </c>
      <c r="O61" s="36" t="e">
        <f>+#REF!-N61</f>
        <v>#REF!</v>
      </c>
      <c r="P61" s="35">
        <f t="shared" si="8"/>
        <v>1794380.26</v>
      </c>
      <c r="Q61" s="37">
        <f t="shared" si="4"/>
        <v>64.89668135031718</v>
      </c>
    </row>
    <row r="62" spans="1:17" s="1" customFormat="1" ht="23.25" customHeight="1">
      <c r="A62" s="32">
        <v>54</v>
      </c>
      <c r="B62" s="33" t="s">
        <v>81</v>
      </c>
      <c r="C62" s="34">
        <v>12058600</v>
      </c>
      <c r="D62" s="35">
        <v>4204313.28</v>
      </c>
      <c r="E62" s="27">
        <f t="shared" si="0"/>
        <v>34.86568324681141</v>
      </c>
      <c r="F62" s="28" t="e">
        <f>+#REF!-E62</f>
        <v>#REF!</v>
      </c>
      <c r="G62" s="25">
        <f t="shared" si="5"/>
        <v>7854286.72</v>
      </c>
      <c r="H62" s="28">
        <f t="shared" si="1"/>
        <v>65.1343167531886</v>
      </c>
      <c r="I62" s="35">
        <v>163777</v>
      </c>
      <c r="J62" s="27">
        <f t="shared" si="2"/>
        <v>1.3581759076509712</v>
      </c>
      <c r="K62" s="35"/>
      <c r="L62" s="27">
        <f t="shared" si="9"/>
        <v>0</v>
      </c>
      <c r="M62" s="26">
        <f t="shared" si="10"/>
        <v>4368090.28</v>
      </c>
      <c r="N62" s="27">
        <f t="shared" si="11"/>
        <v>36.223859154462374</v>
      </c>
      <c r="O62" s="36" t="e">
        <f>+#REF!-N62</f>
        <v>#REF!</v>
      </c>
      <c r="P62" s="35">
        <f t="shared" si="8"/>
        <v>7690509.72</v>
      </c>
      <c r="Q62" s="37">
        <f t="shared" si="4"/>
        <v>63.776140845537626</v>
      </c>
    </row>
    <row r="63" spans="1:17" s="1" customFormat="1" ht="23.25" customHeight="1">
      <c r="A63" s="32">
        <v>55</v>
      </c>
      <c r="B63" s="33" t="s">
        <v>82</v>
      </c>
      <c r="C63" s="34">
        <v>12570420</v>
      </c>
      <c r="D63" s="35">
        <v>4376011.59</v>
      </c>
      <c r="E63" s="27">
        <f t="shared" si="0"/>
        <v>34.81197597216322</v>
      </c>
      <c r="F63" s="28" t="e">
        <f>+#REF!-E63</f>
        <v>#REF!</v>
      </c>
      <c r="G63" s="25">
        <f t="shared" si="5"/>
        <v>8194408.41</v>
      </c>
      <c r="H63" s="28">
        <f t="shared" si="1"/>
        <v>65.18802402783678</v>
      </c>
      <c r="I63" s="35"/>
      <c r="J63" s="27">
        <f t="shared" si="2"/>
        <v>0</v>
      </c>
      <c r="K63" s="35"/>
      <c r="L63" s="27">
        <f t="shared" si="9"/>
        <v>0</v>
      </c>
      <c r="M63" s="26">
        <f t="shared" si="10"/>
        <v>4376011.59</v>
      </c>
      <c r="N63" s="27">
        <f t="shared" si="11"/>
        <v>34.81197597216322</v>
      </c>
      <c r="O63" s="36" t="e">
        <f>+#REF!-N63</f>
        <v>#REF!</v>
      </c>
      <c r="P63" s="35">
        <f t="shared" si="8"/>
        <v>8194408.41</v>
      </c>
      <c r="Q63" s="37">
        <f t="shared" si="4"/>
        <v>65.18802402783678</v>
      </c>
    </row>
    <row r="64" spans="1:17" s="1" customFormat="1" ht="23.25" customHeight="1">
      <c r="A64" s="32">
        <v>56</v>
      </c>
      <c r="B64" s="33" t="s">
        <v>83</v>
      </c>
      <c r="C64" s="34">
        <v>14371060</v>
      </c>
      <c r="D64" s="35">
        <v>4996509.66</v>
      </c>
      <c r="E64" s="27">
        <f t="shared" si="0"/>
        <v>34.767857485808285</v>
      </c>
      <c r="F64" s="28" t="e">
        <f>+#REF!-E64</f>
        <v>#REF!</v>
      </c>
      <c r="G64" s="25">
        <f t="shared" si="5"/>
        <v>9374550.34</v>
      </c>
      <c r="H64" s="28">
        <f t="shared" si="1"/>
        <v>65.23214251419172</v>
      </c>
      <c r="I64" s="35"/>
      <c r="J64" s="27">
        <f t="shared" si="2"/>
        <v>0</v>
      </c>
      <c r="K64" s="35"/>
      <c r="L64" s="27">
        <f t="shared" si="9"/>
        <v>0</v>
      </c>
      <c r="M64" s="26">
        <f t="shared" si="10"/>
        <v>4996509.66</v>
      </c>
      <c r="N64" s="27">
        <f t="shared" si="11"/>
        <v>34.767857485808285</v>
      </c>
      <c r="O64" s="36" t="e">
        <f>+#REF!-N64</f>
        <v>#REF!</v>
      </c>
      <c r="P64" s="35">
        <f t="shared" si="8"/>
        <v>9374550.34</v>
      </c>
      <c r="Q64" s="37">
        <f t="shared" si="4"/>
        <v>65.23214251419172</v>
      </c>
    </row>
    <row r="65" spans="1:17" s="1" customFormat="1" ht="23.25" customHeight="1">
      <c r="A65" s="32">
        <v>57</v>
      </c>
      <c r="B65" s="33" t="s">
        <v>84</v>
      </c>
      <c r="C65" s="34">
        <v>4499000</v>
      </c>
      <c r="D65" s="35">
        <v>1562588.06</v>
      </c>
      <c r="E65" s="27">
        <f t="shared" si="0"/>
        <v>34.731897310513446</v>
      </c>
      <c r="F65" s="28" t="e">
        <f>+#REF!-E65</f>
        <v>#REF!</v>
      </c>
      <c r="G65" s="25">
        <f t="shared" si="5"/>
        <v>2936411.94</v>
      </c>
      <c r="H65" s="28">
        <f t="shared" si="1"/>
        <v>65.26810268948655</v>
      </c>
      <c r="I65" s="35"/>
      <c r="J65" s="27">
        <f t="shared" si="2"/>
        <v>0</v>
      </c>
      <c r="K65" s="35"/>
      <c r="L65" s="27">
        <f t="shared" si="9"/>
        <v>0</v>
      </c>
      <c r="M65" s="26">
        <f t="shared" si="10"/>
        <v>1562588.06</v>
      </c>
      <c r="N65" s="27">
        <f t="shared" si="11"/>
        <v>34.731897310513446</v>
      </c>
      <c r="O65" s="36" t="e">
        <f>+#REF!-N65</f>
        <v>#REF!</v>
      </c>
      <c r="P65" s="35">
        <f t="shared" si="8"/>
        <v>2936411.94</v>
      </c>
      <c r="Q65" s="37">
        <f t="shared" si="4"/>
        <v>65.26810268948655</v>
      </c>
    </row>
    <row r="66" spans="1:17" s="1" customFormat="1" ht="23.25" customHeight="1">
      <c r="A66" s="32">
        <v>58</v>
      </c>
      <c r="B66" s="33" t="s">
        <v>85</v>
      </c>
      <c r="C66" s="34">
        <v>2047974</v>
      </c>
      <c r="D66" s="35">
        <v>705976.37</v>
      </c>
      <c r="E66" s="27">
        <f t="shared" si="0"/>
        <v>34.471940073457965</v>
      </c>
      <c r="F66" s="28" t="e">
        <f>+#REF!-E66</f>
        <v>#REF!</v>
      </c>
      <c r="G66" s="25">
        <f t="shared" si="5"/>
        <v>1341997.63</v>
      </c>
      <c r="H66" s="28">
        <f t="shared" si="1"/>
        <v>65.52805992654203</v>
      </c>
      <c r="I66" s="35">
        <v>5195.64</v>
      </c>
      <c r="J66" s="27">
        <f t="shared" si="2"/>
        <v>0.253696580132365</v>
      </c>
      <c r="K66" s="35"/>
      <c r="L66" s="27">
        <f t="shared" si="9"/>
        <v>0</v>
      </c>
      <c r="M66" s="26">
        <f t="shared" si="10"/>
        <v>711172.01</v>
      </c>
      <c r="N66" s="27">
        <f t="shared" si="11"/>
        <v>34.72563665359033</v>
      </c>
      <c r="O66" s="36" t="e">
        <f>+#REF!-N66</f>
        <v>#REF!</v>
      </c>
      <c r="P66" s="35">
        <f t="shared" si="8"/>
        <v>1336801.99</v>
      </c>
      <c r="Q66" s="37">
        <f t="shared" si="4"/>
        <v>65.27436334640967</v>
      </c>
    </row>
    <row r="67" spans="1:17" s="1" customFormat="1" ht="23.25" customHeight="1">
      <c r="A67" s="32">
        <v>59</v>
      </c>
      <c r="B67" s="33" t="s">
        <v>86</v>
      </c>
      <c r="C67" s="34">
        <v>4800400</v>
      </c>
      <c r="D67" s="35">
        <v>1646316.94</v>
      </c>
      <c r="E67" s="27">
        <f t="shared" si="0"/>
        <v>34.29541163236397</v>
      </c>
      <c r="F67" s="28" t="e">
        <f>+#REF!-E67</f>
        <v>#REF!</v>
      </c>
      <c r="G67" s="25">
        <f t="shared" si="5"/>
        <v>3154083.06</v>
      </c>
      <c r="H67" s="28">
        <f t="shared" si="1"/>
        <v>65.70458836763603</v>
      </c>
      <c r="I67" s="35"/>
      <c r="J67" s="27">
        <f t="shared" si="2"/>
        <v>0</v>
      </c>
      <c r="K67" s="35"/>
      <c r="L67" s="27">
        <f t="shared" si="9"/>
        <v>0</v>
      </c>
      <c r="M67" s="26">
        <f t="shared" si="10"/>
        <v>1646316.94</v>
      </c>
      <c r="N67" s="27">
        <f t="shared" si="11"/>
        <v>34.29541163236397</v>
      </c>
      <c r="O67" s="36" t="e">
        <f>+#REF!-N67</f>
        <v>#REF!</v>
      </c>
      <c r="P67" s="35">
        <f t="shared" si="8"/>
        <v>3154083.06</v>
      </c>
      <c r="Q67" s="37">
        <f t="shared" si="4"/>
        <v>65.70458836763603</v>
      </c>
    </row>
    <row r="68" spans="1:17" s="1" customFormat="1" ht="23.25" customHeight="1">
      <c r="A68" s="32">
        <v>60</v>
      </c>
      <c r="B68" s="33" t="s">
        <v>87</v>
      </c>
      <c r="C68" s="34">
        <v>3210700</v>
      </c>
      <c r="D68" s="35">
        <v>1100537.63</v>
      </c>
      <c r="E68" s="27">
        <f t="shared" si="0"/>
        <v>34.277186594823554</v>
      </c>
      <c r="F68" s="28" t="e">
        <f>+#REF!-E68</f>
        <v>#REF!</v>
      </c>
      <c r="G68" s="25">
        <f t="shared" si="5"/>
        <v>2110162.37</v>
      </c>
      <c r="H68" s="28">
        <f t="shared" si="1"/>
        <v>65.72281340517644</v>
      </c>
      <c r="I68" s="35">
        <v>79686</v>
      </c>
      <c r="J68" s="27">
        <f t="shared" si="2"/>
        <v>2.481888684710499</v>
      </c>
      <c r="K68" s="35"/>
      <c r="L68" s="27">
        <f t="shared" si="9"/>
        <v>0</v>
      </c>
      <c r="M68" s="26">
        <f t="shared" si="10"/>
        <v>1180223.63</v>
      </c>
      <c r="N68" s="27">
        <f t="shared" si="11"/>
        <v>36.75907527953405</v>
      </c>
      <c r="O68" s="36" t="e">
        <f>+#REF!-N68</f>
        <v>#REF!</v>
      </c>
      <c r="P68" s="35">
        <f t="shared" si="8"/>
        <v>2030476.37</v>
      </c>
      <c r="Q68" s="37">
        <f t="shared" si="4"/>
        <v>63.24092472046594</v>
      </c>
    </row>
    <row r="69" spans="1:17" s="1" customFormat="1" ht="23.25" customHeight="1">
      <c r="A69" s="32">
        <v>61</v>
      </c>
      <c r="B69" s="33" t="s">
        <v>88</v>
      </c>
      <c r="C69" s="34">
        <v>7158220</v>
      </c>
      <c r="D69" s="35">
        <v>2443740.28</v>
      </c>
      <c r="E69" s="27">
        <f t="shared" si="0"/>
        <v>34.138937892381065</v>
      </c>
      <c r="F69" s="28" t="e">
        <f>+#REF!-E69</f>
        <v>#REF!</v>
      </c>
      <c r="G69" s="25">
        <f t="shared" si="5"/>
        <v>4714479.720000001</v>
      </c>
      <c r="H69" s="28">
        <f t="shared" si="1"/>
        <v>65.86106210761893</v>
      </c>
      <c r="I69" s="35"/>
      <c r="J69" s="27">
        <f t="shared" si="2"/>
        <v>0</v>
      </c>
      <c r="K69" s="35"/>
      <c r="L69" s="27">
        <f t="shared" si="9"/>
        <v>0</v>
      </c>
      <c r="M69" s="26">
        <f t="shared" si="10"/>
        <v>2443740.28</v>
      </c>
      <c r="N69" s="27">
        <f t="shared" si="11"/>
        <v>34.138937892381065</v>
      </c>
      <c r="O69" s="36" t="e">
        <f>+#REF!-N69</f>
        <v>#REF!</v>
      </c>
      <c r="P69" s="35">
        <f t="shared" si="8"/>
        <v>4714479.720000001</v>
      </c>
      <c r="Q69" s="37">
        <f t="shared" si="4"/>
        <v>65.86106210761893</v>
      </c>
    </row>
    <row r="70" spans="1:17" s="1" customFormat="1" ht="23.25" customHeight="1">
      <c r="A70" s="32">
        <v>62</v>
      </c>
      <c r="B70" s="33" t="s">
        <v>89</v>
      </c>
      <c r="C70" s="34">
        <v>8127800</v>
      </c>
      <c r="D70" s="35">
        <v>2768526.54</v>
      </c>
      <c r="E70" s="27">
        <f t="shared" si="0"/>
        <v>34.06243436108172</v>
      </c>
      <c r="F70" s="28" t="e">
        <f>+#REF!-E70</f>
        <v>#REF!</v>
      </c>
      <c r="G70" s="25">
        <f t="shared" si="5"/>
        <v>5359273.46</v>
      </c>
      <c r="H70" s="28">
        <f t="shared" si="1"/>
        <v>65.93756563891829</v>
      </c>
      <c r="I70" s="35"/>
      <c r="J70" s="27">
        <f t="shared" si="2"/>
        <v>0</v>
      </c>
      <c r="K70" s="35"/>
      <c r="L70" s="27">
        <f t="shared" si="9"/>
        <v>0</v>
      </c>
      <c r="M70" s="26">
        <f t="shared" si="10"/>
        <v>2768526.54</v>
      </c>
      <c r="N70" s="27">
        <f t="shared" si="11"/>
        <v>34.06243436108172</v>
      </c>
      <c r="O70" s="36" t="e">
        <f>+#REF!-N70</f>
        <v>#REF!</v>
      </c>
      <c r="P70" s="35">
        <f t="shared" si="8"/>
        <v>5359273.46</v>
      </c>
      <c r="Q70" s="37">
        <f t="shared" si="4"/>
        <v>65.93756563891829</v>
      </c>
    </row>
    <row r="71" spans="1:17" s="1" customFormat="1" ht="23.25" customHeight="1">
      <c r="A71" s="32">
        <v>63</v>
      </c>
      <c r="B71" s="33" t="s">
        <v>90</v>
      </c>
      <c r="C71" s="34">
        <v>4735520</v>
      </c>
      <c r="D71" s="35">
        <v>1607202.34</v>
      </c>
      <c r="E71" s="27">
        <f t="shared" si="0"/>
        <v>33.93930001351488</v>
      </c>
      <c r="F71" s="28" t="e">
        <f>+#REF!-E71</f>
        <v>#REF!</v>
      </c>
      <c r="G71" s="25">
        <f t="shared" si="5"/>
        <v>3128317.66</v>
      </c>
      <c r="H71" s="28">
        <f t="shared" si="1"/>
        <v>66.06069998648512</v>
      </c>
      <c r="I71" s="35">
        <v>293790</v>
      </c>
      <c r="J71" s="27">
        <f t="shared" si="2"/>
        <v>6.203964928877927</v>
      </c>
      <c r="K71" s="35"/>
      <c r="L71" s="27">
        <f t="shared" si="9"/>
        <v>0</v>
      </c>
      <c r="M71" s="26">
        <f t="shared" si="10"/>
        <v>1900992.34</v>
      </c>
      <c r="N71" s="27">
        <f t="shared" si="11"/>
        <v>40.14326494239281</v>
      </c>
      <c r="O71" s="36" t="e">
        <f>+#REF!-N71</f>
        <v>#REF!</v>
      </c>
      <c r="P71" s="35">
        <f t="shared" si="8"/>
        <v>2834527.66</v>
      </c>
      <c r="Q71" s="37">
        <f t="shared" si="4"/>
        <v>59.85673505760719</v>
      </c>
    </row>
    <row r="72" spans="1:17" s="1" customFormat="1" ht="23.25" customHeight="1">
      <c r="A72" s="32">
        <v>64</v>
      </c>
      <c r="B72" s="33" t="s">
        <v>91</v>
      </c>
      <c r="C72" s="34">
        <v>11930820</v>
      </c>
      <c r="D72" s="35">
        <v>4046254.36</v>
      </c>
      <c r="E72" s="27">
        <f aca="true" t="shared" si="12" ref="E72:E135">+D72*100/C72</f>
        <v>33.914302286012195</v>
      </c>
      <c r="F72" s="28" t="e">
        <f>+#REF!-E72</f>
        <v>#REF!</v>
      </c>
      <c r="G72" s="25">
        <f t="shared" si="5"/>
        <v>7884565.640000001</v>
      </c>
      <c r="H72" s="28">
        <f aca="true" t="shared" si="13" ref="H72:H135">+G72*100/C72</f>
        <v>66.08569771398781</v>
      </c>
      <c r="I72" s="35"/>
      <c r="J72" s="27">
        <f aca="true" t="shared" si="14" ref="J72:J135">+I72*100/C72</f>
        <v>0</v>
      </c>
      <c r="K72" s="35"/>
      <c r="L72" s="27">
        <f t="shared" si="9"/>
        <v>0</v>
      </c>
      <c r="M72" s="26">
        <f t="shared" si="10"/>
        <v>4046254.36</v>
      </c>
      <c r="N72" s="27">
        <f t="shared" si="11"/>
        <v>33.914302286012195</v>
      </c>
      <c r="O72" s="36" t="e">
        <f>+#REF!-N72</f>
        <v>#REF!</v>
      </c>
      <c r="P72" s="35">
        <f t="shared" si="8"/>
        <v>7884565.640000001</v>
      </c>
      <c r="Q72" s="37">
        <f aca="true" t="shared" si="15" ref="Q72:Q135">+P72*100/C72</f>
        <v>66.08569771398781</v>
      </c>
    </row>
    <row r="73" spans="1:17" s="1" customFormat="1" ht="23.25" customHeight="1">
      <c r="A73" s="32">
        <v>65</v>
      </c>
      <c r="B73" s="33" t="s">
        <v>92</v>
      </c>
      <c r="C73" s="34">
        <v>8260810</v>
      </c>
      <c r="D73" s="35">
        <v>2787957.59</v>
      </c>
      <c r="E73" s="27">
        <f t="shared" si="12"/>
        <v>33.74920364952105</v>
      </c>
      <c r="F73" s="28" t="e">
        <f>+#REF!-E73</f>
        <v>#REF!</v>
      </c>
      <c r="G73" s="25">
        <f aca="true" t="shared" si="16" ref="G73:G136">+C73-D73</f>
        <v>5472852.41</v>
      </c>
      <c r="H73" s="28">
        <f t="shared" si="13"/>
        <v>66.25079635047895</v>
      </c>
      <c r="I73" s="35"/>
      <c r="J73" s="27">
        <f t="shared" si="14"/>
        <v>0</v>
      </c>
      <c r="K73" s="35"/>
      <c r="L73" s="27">
        <f t="shared" si="9"/>
        <v>0</v>
      </c>
      <c r="M73" s="26">
        <f t="shared" si="10"/>
        <v>2787957.59</v>
      </c>
      <c r="N73" s="27">
        <f t="shared" si="11"/>
        <v>33.74920364952105</v>
      </c>
      <c r="O73" s="36" t="e">
        <f>+#REF!-N73</f>
        <v>#REF!</v>
      </c>
      <c r="P73" s="35">
        <f aca="true" t="shared" si="17" ref="P73:P136">SUM(C73-D73-I73-K73)</f>
        <v>5472852.41</v>
      </c>
      <c r="Q73" s="37">
        <f t="shared" si="15"/>
        <v>66.25079635047895</v>
      </c>
    </row>
    <row r="74" spans="1:17" s="1" customFormat="1" ht="23.25" customHeight="1">
      <c r="A74" s="32">
        <v>66</v>
      </c>
      <c r="B74" s="33" t="s">
        <v>93</v>
      </c>
      <c r="C74" s="34">
        <v>14072410</v>
      </c>
      <c r="D74" s="35">
        <v>4711142.97</v>
      </c>
      <c r="E74" s="27">
        <f t="shared" si="12"/>
        <v>33.47786889381421</v>
      </c>
      <c r="F74" s="28" t="e">
        <f>+#REF!-E74</f>
        <v>#REF!</v>
      </c>
      <c r="G74" s="25">
        <f t="shared" si="16"/>
        <v>9361267.030000001</v>
      </c>
      <c r="H74" s="28">
        <f t="shared" si="13"/>
        <v>66.5221311061858</v>
      </c>
      <c r="I74" s="35">
        <v>34000</v>
      </c>
      <c r="J74" s="27">
        <f t="shared" si="14"/>
        <v>0.24160751427793817</v>
      </c>
      <c r="K74" s="35"/>
      <c r="L74" s="27">
        <f t="shared" si="9"/>
        <v>0</v>
      </c>
      <c r="M74" s="26">
        <f t="shared" si="10"/>
        <v>4745142.97</v>
      </c>
      <c r="N74" s="27">
        <f t="shared" si="11"/>
        <v>33.71947640809215</v>
      </c>
      <c r="O74" s="36" t="e">
        <f>+#REF!-N74</f>
        <v>#REF!</v>
      </c>
      <c r="P74" s="35">
        <f t="shared" si="17"/>
        <v>9327267.030000001</v>
      </c>
      <c r="Q74" s="37">
        <f t="shared" si="15"/>
        <v>66.28052359190787</v>
      </c>
    </row>
    <row r="75" spans="1:17" s="1" customFormat="1" ht="23.25" customHeight="1">
      <c r="A75" s="32">
        <v>67</v>
      </c>
      <c r="B75" s="33" t="s">
        <v>94</v>
      </c>
      <c r="C75" s="34">
        <v>18409520</v>
      </c>
      <c r="D75" s="35">
        <v>6151712.56</v>
      </c>
      <c r="E75" s="27">
        <f t="shared" si="12"/>
        <v>33.41593132248967</v>
      </c>
      <c r="F75" s="28" t="e">
        <f>+#REF!-E75</f>
        <v>#REF!</v>
      </c>
      <c r="G75" s="25">
        <f t="shared" si="16"/>
        <v>12257807.440000001</v>
      </c>
      <c r="H75" s="28">
        <f t="shared" si="13"/>
        <v>66.58406867751034</v>
      </c>
      <c r="I75" s="35"/>
      <c r="J75" s="27">
        <f t="shared" si="14"/>
        <v>0</v>
      </c>
      <c r="K75" s="35"/>
      <c r="L75" s="27">
        <f t="shared" si="9"/>
        <v>0</v>
      </c>
      <c r="M75" s="26">
        <f t="shared" si="10"/>
        <v>6151712.56</v>
      </c>
      <c r="N75" s="27">
        <f t="shared" si="11"/>
        <v>33.41593132248967</v>
      </c>
      <c r="O75" s="36" t="e">
        <f>+#REF!-N75</f>
        <v>#REF!</v>
      </c>
      <c r="P75" s="35">
        <f t="shared" si="17"/>
        <v>12257807.440000001</v>
      </c>
      <c r="Q75" s="37">
        <f t="shared" si="15"/>
        <v>66.58406867751034</v>
      </c>
    </row>
    <row r="76" spans="1:17" s="1" customFormat="1" ht="23.25" customHeight="1">
      <c r="A76" s="32">
        <v>68</v>
      </c>
      <c r="B76" s="33" t="s">
        <v>95</v>
      </c>
      <c r="C76" s="34">
        <v>4778750</v>
      </c>
      <c r="D76" s="35">
        <v>1593200.43</v>
      </c>
      <c r="E76" s="27">
        <f t="shared" si="12"/>
        <v>33.339271357572585</v>
      </c>
      <c r="F76" s="28" t="e">
        <f>+#REF!-E76</f>
        <v>#REF!</v>
      </c>
      <c r="G76" s="25">
        <f t="shared" si="16"/>
        <v>3185549.5700000003</v>
      </c>
      <c r="H76" s="28">
        <f t="shared" si="13"/>
        <v>66.66072864242742</v>
      </c>
      <c r="I76" s="35">
        <v>20400</v>
      </c>
      <c r="J76" s="27">
        <f t="shared" si="14"/>
        <v>0.4268898770599006</v>
      </c>
      <c r="K76" s="35"/>
      <c r="L76" s="27">
        <f t="shared" si="9"/>
        <v>0</v>
      </c>
      <c r="M76" s="26">
        <f t="shared" si="10"/>
        <v>1613600.43</v>
      </c>
      <c r="N76" s="27">
        <f t="shared" si="11"/>
        <v>33.766161234632484</v>
      </c>
      <c r="O76" s="36" t="e">
        <f>+#REF!-N76</f>
        <v>#REF!</v>
      </c>
      <c r="P76" s="35">
        <f t="shared" si="17"/>
        <v>3165149.5700000003</v>
      </c>
      <c r="Q76" s="37">
        <f t="shared" si="15"/>
        <v>66.23383876536751</v>
      </c>
    </row>
    <row r="77" spans="1:17" s="1" customFormat="1" ht="23.25" customHeight="1">
      <c r="A77" s="32">
        <v>69</v>
      </c>
      <c r="B77" s="33" t="s">
        <v>96</v>
      </c>
      <c r="C77" s="34">
        <v>12405500</v>
      </c>
      <c r="D77" s="35">
        <v>4132555.93</v>
      </c>
      <c r="E77" s="27">
        <f t="shared" si="12"/>
        <v>33.31228833984926</v>
      </c>
      <c r="F77" s="28" t="e">
        <f>+#REF!-E77</f>
        <v>#REF!</v>
      </c>
      <c r="G77" s="25">
        <f t="shared" si="16"/>
        <v>8272944.07</v>
      </c>
      <c r="H77" s="28">
        <f t="shared" si="13"/>
        <v>66.68771166015074</v>
      </c>
      <c r="I77" s="35"/>
      <c r="J77" s="27">
        <f t="shared" si="14"/>
        <v>0</v>
      </c>
      <c r="K77" s="35"/>
      <c r="L77" s="27">
        <f t="shared" si="9"/>
        <v>0</v>
      </c>
      <c r="M77" s="26">
        <f t="shared" si="10"/>
        <v>4132555.93</v>
      </c>
      <c r="N77" s="27">
        <f t="shared" si="11"/>
        <v>33.31228833984926</v>
      </c>
      <c r="O77" s="36" t="e">
        <f>+#REF!-N77</f>
        <v>#REF!</v>
      </c>
      <c r="P77" s="35">
        <f t="shared" si="17"/>
        <v>8272944.07</v>
      </c>
      <c r="Q77" s="37">
        <f t="shared" si="15"/>
        <v>66.68771166015074</v>
      </c>
    </row>
    <row r="78" spans="1:17" s="1" customFormat="1" ht="23.25" customHeight="1">
      <c r="A78" s="32">
        <v>70</v>
      </c>
      <c r="B78" s="33" t="s">
        <v>97</v>
      </c>
      <c r="C78" s="34">
        <v>13937710</v>
      </c>
      <c r="D78" s="35">
        <v>4631036.58</v>
      </c>
      <c r="E78" s="27">
        <f t="shared" si="12"/>
        <v>33.226667652003094</v>
      </c>
      <c r="F78" s="28" t="e">
        <f>+#REF!-E78</f>
        <v>#REF!</v>
      </c>
      <c r="G78" s="25">
        <f t="shared" si="16"/>
        <v>9306673.42</v>
      </c>
      <c r="H78" s="28">
        <f t="shared" si="13"/>
        <v>66.77333234799691</v>
      </c>
      <c r="I78" s="35"/>
      <c r="J78" s="27">
        <f t="shared" si="14"/>
        <v>0</v>
      </c>
      <c r="K78" s="35"/>
      <c r="L78" s="27">
        <f t="shared" si="9"/>
        <v>0</v>
      </c>
      <c r="M78" s="26">
        <f t="shared" si="10"/>
        <v>4631036.58</v>
      </c>
      <c r="N78" s="27">
        <f t="shared" si="11"/>
        <v>33.226667652003094</v>
      </c>
      <c r="O78" s="36" t="e">
        <f>+#REF!-N78</f>
        <v>#REF!</v>
      </c>
      <c r="P78" s="35">
        <f t="shared" si="17"/>
        <v>9306673.42</v>
      </c>
      <c r="Q78" s="37">
        <f t="shared" si="15"/>
        <v>66.77333234799691</v>
      </c>
    </row>
    <row r="79" spans="1:17" s="1" customFormat="1" ht="23.25" customHeight="1">
      <c r="A79" s="32">
        <v>71</v>
      </c>
      <c r="B79" s="33" t="s">
        <v>98</v>
      </c>
      <c r="C79" s="34">
        <v>11295360</v>
      </c>
      <c r="D79" s="35">
        <v>3746986.1</v>
      </c>
      <c r="E79" s="27">
        <f t="shared" si="12"/>
        <v>33.17279042013712</v>
      </c>
      <c r="F79" s="28" t="e">
        <f>+#REF!-E79</f>
        <v>#REF!</v>
      </c>
      <c r="G79" s="25">
        <f t="shared" si="16"/>
        <v>7548373.9</v>
      </c>
      <c r="H79" s="28">
        <f t="shared" si="13"/>
        <v>66.82720957986288</v>
      </c>
      <c r="I79" s="35"/>
      <c r="J79" s="27">
        <f t="shared" si="14"/>
        <v>0</v>
      </c>
      <c r="K79" s="35"/>
      <c r="L79" s="27">
        <f t="shared" si="9"/>
        <v>0</v>
      </c>
      <c r="M79" s="26">
        <f t="shared" si="10"/>
        <v>3746986.1</v>
      </c>
      <c r="N79" s="27">
        <f t="shared" si="11"/>
        <v>33.17279042013712</v>
      </c>
      <c r="O79" s="36" t="e">
        <f>+#REF!-N79</f>
        <v>#REF!</v>
      </c>
      <c r="P79" s="35">
        <f t="shared" si="17"/>
        <v>7548373.9</v>
      </c>
      <c r="Q79" s="37">
        <f t="shared" si="15"/>
        <v>66.82720957986288</v>
      </c>
    </row>
    <row r="80" spans="1:17" s="1" customFormat="1" ht="23.25" customHeight="1">
      <c r="A80" s="32">
        <v>72</v>
      </c>
      <c r="B80" s="33" t="s">
        <v>99</v>
      </c>
      <c r="C80" s="34">
        <v>3619540</v>
      </c>
      <c r="D80" s="35">
        <v>1198006.89</v>
      </c>
      <c r="E80" s="27">
        <f t="shared" si="12"/>
        <v>33.09831884714632</v>
      </c>
      <c r="F80" s="28" t="e">
        <f>+#REF!-E80</f>
        <v>#REF!</v>
      </c>
      <c r="G80" s="25">
        <f t="shared" si="16"/>
        <v>2421533.1100000003</v>
      </c>
      <c r="H80" s="28">
        <f t="shared" si="13"/>
        <v>66.90168115285368</v>
      </c>
      <c r="I80" s="35"/>
      <c r="J80" s="27">
        <f t="shared" si="14"/>
        <v>0</v>
      </c>
      <c r="K80" s="35"/>
      <c r="L80" s="27">
        <f t="shared" si="9"/>
        <v>0</v>
      </c>
      <c r="M80" s="26">
        <f t="shared" si="10"/>
        <v>1198006.89</v>
      </c>
      <c r="N80" s="27">
        <f t="shared" si="11"/>
        <v>33.09831884714632</v>
      </c>
      <c r="O80" s="36" t="e">
        <f>+#REF!-N80</f>
        <v>#REF!</v>
      </c>
      <c r="P80" s="35">
        <f t="shared" si="17"/>
        <v>2421533.1100000003</v>
      </c>
      <c r="Q80" s="37">
        <f t="shared" si="15"/>
        <v>66.90168115285368</v>
      </c>
    </row>
    <row r="81" spans="1:17" s="1" customFormat="1" ht="23.25" customHeight="1">
      <c r="A81" s="32">
        <v>73</v>
      </c>
      <c r="B81" s="33" t="s">
        <v>100</v>
      </c>
      <c r="C81" s="34">
        <v>10795520</v>
      </c>
      <c r="D81" s="35">
        <v>3570040.86</v>
      </c>
      <c r="E81" s="27">
        <f t="shared" si="12"/>
        <v>33.06965167032251</v>
      </c>
      <c r="F81" s="28" t="e">
        <f>+#REF!-E81</f>
        <v>#REF!</v>
      </c>
      <c r="G81" s="25">
        <f t="shared" si="16"/>
        <v>7225479.140000001</v>
      </c>
      <c r="H81" s="28">
        <f t="shared" si="13"/>
        <v>66.9303483296775</v>
      </c>
      <c r="I81" s="35">
        <v>257230</v>
      </c>
      <c r="J81" s="27">
        <f t="shared" si="14"/>
        <v>2.3827476582878826</v>
      </c>
      <c r="K81" s="35"/>
      <c r="L81" s="27">
        <f aca="true" t="shared" si="18" ref="L81:L144">+K81*100/C81</f>
        <v>0</v>
      </c>
      <c r="M81" s="26">
        <f aca="true" t="shared" si="19" ref="M81:M144">SUM(D81+I81)</f>
        <v>3827270.86</v>
      </c>
      <c r="N81" s="27">
        <f aca="true" t="shared" si="20" ref="N81:N144">SUM(M81*100/C81)</f>
        <v>35.45239932861038</v>
      </c>
      <c r="O81" s="36" t="e">
        <f>+#REF!-N81</f>
        <v>#REF!</v>
      </c>
      <c r="P81" s="35">
        <f t="shared" si="17"/>
        <v>6968249.140000001</v>
      </c>
      <c r="Q81" s="37">
        <f t="shared" si="15"/>
        <v>64.54760067138962</v>
      </c>
    </row>
    <row r="82" spans="1:17" s="1" customFormat="1" ht="23.25" customHeight="1">
      <c r="A82" s="32">
        <v>74</v>
      </c>
      <c r="B82" s="33" t="s">
        <v>101</v>
      </c>
      <c r="C82" s="34">
        <v>15930080</v>
      </c>
      <c r="D82" s="35">
        <v>5258593.95</v>
      </c>
      <c r="E82" s="27">
        <f t="shared" si="12"/>
        <v>33.010467932364435</v>
      </c>
      <c r="F82" s="28" t="e">
        <f>+#REF!-E82</f>
        <v>#REF!</v>
      </c>
      <c r="G82" s="25">
        <f t="shared" si="16"/>
        <v>10671486.05</v>
      </c>
      <c r="H82" s="28">
        <f t="shared" si="13"/>
        <v>66.98953206763558</v>
      </c>
      <c r="I82" s="35"/>
      <c r="J82" s="27">
        <f t="shared" si="14"/>
        <v>0</v>
      </c>
      <c r="K82" s="35"/>
      <c r="L82" s="27">
        <f t="shared" si="18"/>
        <v>0</v>
      </c>
      <c r="M82" s="26">
        <f t="shared" si="19"/>
        <v>5258593.95</v>
      </c>
      <c r="N82" s="27">
        <f t="shared" si="20"/>
        <v>33.010467932364435</v>
      </c>
      <c r="O82" s="36" t="e">
        <f>+#REF!-N82</f>
        <v>#REF!</v>
      </c>
      <c r="P82" s="35">
        <f t="shared" si="17"/>
        <v>10671486.05</v>
      </c>
      <c r="Q82" s="37">
        <f t="shared" si="15"/>
        <v>66.98953206763558</v>
      </c>
    </row>
    <row r="83" spans="1:17" s="1" customFormat="1" ht="23.25" customHeight="1">
      <c r="A83" s="32">
        <v>75</v>
      </c>
      <c r="B83" s="33" t="s">
        <v>102</v>
      </c>
      <c r="C83" s="34">
        <v>6483720</v>
      </c>
      <c r="D83" s="35">
        <v>2137676.67</v>
      </c>
      <c r="E83" s="27">
        <f t="shared" si="12"/>
        <v>32.96991032925543</v>
      </c>
      <c r="F83" s="28" t="e">
        <f>+#REF!-E83</f>
        <v>#REF!</v>
      </c>
      <c r="G83" s="25">
        <f t="shared" si="16"/>
        <v>4346043.33</v>
      </c>
      <c r="H83" s="28">
        <f t="shared" si="13"/>
        <v>67.03008967074457</v>
      </c>
      <c r="I83" s="35"/>
      <c r="J83" s="27">
        <f t="shared" si="14"/>
        <v>0</v>
      </c>
      <c r="K83" s="35"/>
      <c r="L83" s="27">
        <f t="shared" si="18"/>
        <v>0</v>
      </c>
      <c r="M83" s="26">
        <f t="shared" si="19"/>
        <v>2137676.67</v>
      </c>
      <c r="N83" s="27">
        <f t="shared" si="20"/>
        <v>32.96991032925543</v>
      </c>
      <c r="O83" s="36" t="e">
        <f>+#REF!-N83</f>
        <v>#REF!</v>
      </c>
      <c r="P83" s="35">
        <f t="shared" si="17"/>
        <v>4346043.33</v>
      </c>
      <c r="Q83" s="37">
        <f t="shared" si="15"/>
        <v>67.03008967074457</v>
      </c>
    </row>
    <row r="84" spans="1:17" s="1" customFormat="1" ht="23.25" customHeight="1">
      <c r="A84" s="32">
        <v>76</v>
      </c>
      <c r="B84" s="33" t="s">
        <v>103</v>
      </c>
      <c r="C84" s="34">
        <v>7086030</v>
      </c>
      <c r="D84" s="35">
        <v>2334925.5</v>
      </c>
      <c r="E84" s="27">
        <f t="shared" si="12"/>
        <v>32.951109436454544</v>
      </c>
      <c r="F84" s="28" t="e">
        <f>+#REF!-E84</f>
        <v>#REF!</v>
      </c>
      <c r="G84" s="25">
        <f t="shared" si="16"/>
        <v>4751104.5</v>
      </c>
      <c r="H84" s="28">
        <f t="shared" si="13"/>
        <v>67.04889056354546</v>
      </c>
      <c r="I84" s="35"/>
      <c r="J84" s="27">
        <f t="shared" si="14"/>
        <v>0</v>
      </c>
      <c r="K84" s="35"/>
      <c r="L84" s="27">
        <f t="shared" si="18"/>
        <v>0</v>
      </c>
      <c r="M84" s="26">
        <f t="shared" si="19"/>
        <v>2334925.5</v>
      </c>
      <c r="N84" s="27">
        <f t="shared" si="20"/>
        <v>32.951109436454544</v>
      </c>
      <c r="O84" s="36" t="e">
        <f>+#REF!-N84</f>
        <v>#REF!</v>
      </c>
      <c r="P84" s="35">
        <f t="shared" si="17"/>
        <v>4751104.5</v>
      </c>
      <c r="Q84" s="37">
        <f t="shared" si="15"/>
        <v>67.04889056354546</v>
      </c>
    </row>
    <row r="85" spans="1:17" s="1" customFormat="1" ht="23.25" customHeight="1">
      <c r="A85" s="32">
        <v>77</v>
      </c>
      <c r="B85" s="33" t="s">
        <v>104</v>
      </c>
      <c r="C85" s="34">
        <v>8448140</v>
      </c>
      <c r="D85" s="35">
        <v>2774701.95</v>
      </c>
      <c r="E85" s="27">
        <f t="shared" si="12"/>
        <v>32.843939020896904</v>
      </c>
      <c r="F85" s="28" t="e">
        <f>+#REF!-E85</f>
        <v>#REF!</v>
      </c>
      <c r="G85" s="25">
        <f t="shared" si="16"/>
        <v>5673438.05</v>
      </c>
      <c r="H85" s="28">
        <f t="shared" si="13"/>
        <v>67.15606097910309</v>
      </c>
      <c r="I85" s="35"/>
      <c r="J85" s="27">
        <f t="shared" si="14"/>
        <v>0</v>
      </c>
      <c r="K85" s="35"/>
      <c r="L85" s="27">
        <f t="shared" si="18"/>
        <v>0</v>
      </c>
      <c r="M85" s="26">
        <f t="shared" si="19"/>
        <v>2774701.95</v>
      </c>
      <c r="N85" s="27">
        <f t="shared" si="20"/>
        <v>32.843939020896904</v>
      </c>
      <c r="O85" s="36" t="e">
        <f>+#REF!-N85</f>
        <v>#REF!</v>
      </c>
      <c r="P85" s="35">
        <f t="shared" si="17"/>
        <v>5673438.05</v>
      </c>
      <c r="Q85" s="37">
        <f t="shared" si="15"/>
        <v>67.15606097910309</v>
      </c>
    </row>
    <row r="86" spans="1:17" s="1" customFormat="1" ht="23.25" customHeight="1">
      <c r="A86" s="32">
        <v>78</v>
      </c>
      <c r="B86" s="33" t="s">
        <v>105</v>
      </c>
      <c r="C86" s="34">
        <v>14403350</v>
      </c>
      <c r="D86" s="35">
        <v>4726915.93</v>
      </c>
      <c r="E86" s="27">
        <f t="shared" si="12"/>
        <v>32.818170286773565</v>
      </c>
      <c r="F86" s="28" t="e">
        <f>+#REF!-E86</f>
        <v>#REF!</v>
      </c>
      <c r="G86" s="25">
        <f t="shared" si="16"/>
        <v>9676434.07</v>
      </c>
      <c r="H86" s="28">
        <f t="shared" si="13"/>
        <v>67.18182971322643</v>
      </c>
      <c r="I86" s="35">
        <v>9000</v>
      </c>
      <c r="J86" s="27">
        <f t="shared" si="14"/>
        <v>0.062485463451211004</v>
      </c>
      <c r="K86" s="35"/>
      <c r="L86" s="27">
        <f t="shared" si="18"/>
        <v>0</v>
      </c>
      <c r="M86" s="26">
        <f t="shared" si="19"/>
        <v>4735915.93</v>
      </c>
      <c r="N86" s="27">
        <f t="shared" si="20"/>
        <v>32.880655750224776</v>
      </c>
      <c r="O86" s="36" t="e">
        <f>+#REF!-N86</f>
        <v>#REF!</v>
      </c>
      <c r="P86" s="35">
        <f t="shared" si="17"/>
        <v>9667434.07</v>
      </c>
      <c r="Q86" s="37">
        <f t="shared" si="15"/>
        <v>67.11934424977522</v>
      </c>
    </row>
    <row r="87" spans="1:17" s="1" customFormat="1" ht="23.25" customHeight="1">
      <c r="A87" s="32">
        <v>79</v>
      </c>
      <c r="B87" s="33" t="s">
        <v>106</v>
      </c>
      <c r="C87" s="34">
        <v>9599790</v>
      </c>
      <c r="D87" s="35">
        <v>3140961.59</v>
      </c>
      <c r="E87" s="27">
        <f t="shared" si="12"/>
        <v>32.71906562539389</v>
      </c>
      <c r="F87" s="28" t="e">
        <f>+#REF!-E87</f>
        <v>#REF!</v>
      </c>
      <c r="G87" s="25">
        <f t="shared" si="16"/>
        <v>6458828.41</v>
      </c>
      <c r="H87" s="28">
        <f t="shared" si="13"/>
        <v>67.2809343746061</v>
      </c>
      <c r="I87" s="35"/>
      <c r="J87" s="27">
        <f t="shared" si="14"/>
        <v>0</v>
      </c>
      <c r="K87" s="35"/>
      <c r="L87" s="27">
        <f t="shared" si="18"/>
        <v>0</v>
      </c>
      <c r="M87" s="26">
        <f t="shared" si="19"/>
        <v>3140961.59</v>
      </c>
      <c r="N87" s="27">
        <f t="shared" si="20"/>
        <v>32.71906562539389</v>
      </c>
      <c r="O87" s="36" t="e">
        <f>+#REF!-N87</f>
        <v>#REF!</v>
      </c>
      <c r="P87" s="35">
        <f t="shared" si="17"/>
        <v>6458828.41</v>
      </c>
      <c r="Q87" s="37">
        <f t="shared" si="15"/>
        <v>67.2809343746061</v>
      </c>
    </row>
    <row r="88" spans="1:17" s="1" customFormat="1" ht="23.25" customHeight="1">
      <c r="A88" s="32">
        <v>80</v>
      </c>
      <c r="B88" s="33" t="s">
        <v>107</v>
      </c>
      <c r="C88" s="34">
        <v>1265850</v>
      </c>
      <c r="D88" s="35">
        <v>414022.09</v>
      </c>
      <c r="E88" s="27">
        <f t="shared" si="12"/>
        <v>32.70704190859897</v>
      </c>
      <c r="F88" s="28" t="e">
        <f>+#REF!-E88</f>
        <v>#REF!</v>
      </c>
      <c r="G88" s="25">
        <f t="shared" si="16"/>
        <v>851827.9099999999</v>
      </c>
      <c r="H88" s="28">
        <f t="shared" si="13"/>
        <v>67.29295809140102</v>
      </c>
      <c r="I88" s="35"/>
      <c r="J88" s="27">
        <f t="shared" si="14"/>
        <v>0</v>
      </c>
      <c r="K88" s="35"/>
      <c r="L88" s="27">
        <f t="shared" si="18"/>
        <v>0</v>
      </c>
      <c r="M88" s="26">
        <f t="shared" si="19"/>
        <v>414022.09</v>
      </c>
      <c r="N88" s="27">
        <f t="shared" si="20"/>
        <v>32.70704190859897</v>
      </c>
      <c r="O88" s="36" t="e">
        <f>+#REF!-N88</f>
        <v>#REF!</v>
      </c>
      <c r="P88" s="35">
        <f t="shared" si="17"/>
        <v>851827.9099999999</v>
      </c>
      <c r="Q88" s="37">
        <f t="shared" si="15"/>
        <v>67.29295809140102</v>
      </c>
    </row>
    <row r="89" spans="1:17" s="1" customFormat="1" ht="23.25" customHeight="1">
      <c r="A89" s="32">
        <v>81</v>
      </c>
      <c r="B89" s="33" t="s">
        <v>108</v>
      </c>
      <c r="C89" s="34">
        <v>2484840</v>
      </c>
      <c r="D89" s="35">
        <v>811771.62</v>
      </c>
      <c r="E89" s="27">
        <f t="shared" si="12"/>
        <v>32.66896943062732</v>
      </c>
      <c r="F89" s="28" t="e">
        <f>+#REF!-E89</f>
        <v>#REF!</v>
      </c>
      <c r="G89" s="25">
        <f t="shared" si="16"/>
        <v>1673068.38</v>
      </c>
      <c r="H89" s="28">
        <f t="shared" si="13"/>
        <v>67.33103056937267</v>
      </c>
      <c r="I89" s="35"/>
      <c r="J89" s="27">
        <f t="shared" si="14"/>
        <v>0</v>
      </c>
      <c r="K89" s="35"/>
      <c r="L89" s="27">
        <f t="shared" si="18"/>
        <v>0</v>
      </c>
      <c r="M89" s="26">
        <f t="shared" si="19"/>
        <v>811771.62</v>
      </c>
      <c r="N89" s="27">
        <f t="shared" si="20"/>
        <v>32.66896943062732</v>
      </c>
      <c r="O89" s="36" t="e">
        <f>+#REF!-N89</f>
        <v>#REF!</v>
      </c>
      <c r="P89" s="35">
        <f t="shared" si="17"/>
        <v>1673068.38</v>
      </c>
      <c r="Q89" s="37">
        <f t="shared" si="15"/>
        <v>67.33103056937267</v>
      </c>
    </row>
    <row r="90" spans="1:17" s="1" customFormat="1" ht="23.25" customHeight="1">
      <c r="A90" s="32">
        <v>82</v>
      </c>
      <c r="B90" s="33" t="s">
        <v>109</v>
      </c>
      <c r="C90" s="34">
        <v>3144940</v>
      </c>
      <c r="D90" s="35">
        <v>1027053.84</v>
      </c>
      <c r="E90" s="27">
        <f t="shared" si="12"/>
        <v>32.65734290638295</v>
      </c>
      <c r="F90" s="28" t="e">
        <f>+#REF!-E90</f>
        <v>#REF!</v>
      </c>
      <c r="G90" s="25">
        <f t="shared" si="16"/>
        <v>2117886.16</v>
      </c>
      <c r="H90" s="28">
        <f t="shared" si="13"/>
        <v>67.34265709361705</v>
      </c>
      <c r="I90" s="35">
        <v>38810</v>
      </c>
      <c r="J90" s="27">
        <f t="shared" si="14"/>
        <v>1.2340458005558135</v>
      </c>
      <c r="K90" s="35"/>
      <c r="L90" s="27">
        <f t="shared" si="18"/>
        <v>0</v>
      </c>
      <c r="M90" s="26">
        <f t="shared" si="19"/>
        <v>1065863.8399999999</v>
      </c>
      <c r="N90" s="27">
        <f t="shared" si="20"/>
        <v>33.89138870693876</v>
      </c>
      <c r="O90" s="36" t="e">
        <f>+#REF!-N90</f>
        <v>#REF!</v>
      </c>
      <c r="P90" s="35">
        <f t="shared" si="17"/>
        <v>2079076.1600000001</v>
      </c>
      <c r="Q90" s="37">
        <f t="shared" si="15"/>
        <v>66.10861129306123</v>
      </c>
    </row>
    <row r="91" spans="1:17" s="1" customFormat="1" ht="23.25" customHeight="1">
      <c r="A91" s="32">
        <v>83</v>
      </c>
      <c r="B91" s="33" t="s">
        <v>110</v>
      </c>
      <c r="C91" s="34">
        <v>3430640</v>
      </c>
      <c r="D91" s="35">
        <v>1116986.41</v>
      </c>
      <c r="E91" s="27">
        <f t="shared" si="12"/>
        <v>32.55912628547443</v>
      </c>
      <c r="F91" s="28" t="e">
        <f>+#REF!-E91</f>
        <v>#REF!</v>
      </c>
      <c r="G91" s="25">
        <f t="shared" si="16"/>
        <v>2313653.59</v>
      </c>
      <c r="H91" s="28">
        <f t="shared" si="13"/>
        <v>67.44087371452557</v>
      </c>
      <c r="I91" s="35">
        <v>18200</v>
      </c>
      <c r="J91" s="27">
        <f t="shared" si="14"/>
        <v>0.530513257001609</v>
      </c>
      <c r="K91" s="35"/>
      <c r="L91" s="27">
        <f t="shared" si="18"/>
        <v>0</v>
      </c>
      <c r="M91" s="26">
        <f t="shared" si="19"/>
        <v>1135186.41</v>
      </c>
      <c r="N91" s="27">
        <f t="shared" si="20"/>
        <v>33.089639542476036</v>
      </c>
      <c r="O91" s="36" t="e">
        <f>+#REF!-N91</f>
        <v>#REF!</v>
      </c>
      <c r="P91" s="35">
        <f t="shared" si="17"/>
        <v>2295453.59</v>
      </c>
      <c r="Q91" s="37">
        <f t="shared" si="15"/>
        <v>66.91036045752396</v>
      </c>
    </row>
    <row r="92" spans="1:17" s="1" customFormat="1" ht="23.25" customHeight="1">
      <c r="A92" s="32">
        <v>84</v>
      </c>
      <c r="B92" s="33" t="s">
        <v>111</v>
      </c>
      <c r="C92" s="34">
        <v>7995800</v>
      </c>
      <c r="D92" s="35">
        <v>2593764.54</v>
      </c>
      <c r="E92" s="27">
        <f t="shared" si="12"/>
        <v>32.439087270817176</v>
      </c>
      <c r="F92" s="28" t="e">
        <f>+#REF!-E92</f>
        <v>#REF!</v>
      </c>
      <c r="G92" s="25">
        <f t="shared" si="16"/>
        <v>5402035.46</v>
      </c>
      <c r="H92" s="28">
        <f t="shared" si="13"/>
        <v>67.56091272918282</v>
      </c>
      <c r="I92" s="35"/>
      <c r="J92" s="27">
        <f t="shared" si="14"/>
        <v>0</v>
      </c>
      <c r="K92" s="35"/>
      <c r="L92" s="27">
        <f t="shared" si="18"/>
        <v>0</v>
      </c>
      <c r="M92" s="26">
        <f t="shared" si="19"/>
        <v>2593764.54</v>
      </c>
      <c r="N92" s="27">
        <f t="shared" si="20"/>
        <v>32.439087270817176</v>
      </c>
      <c r="O92" s="36" t="e">
        <f>+#REF!-N92</f>
        <v>#REF!</v>
      </c>
      <c r="P92" s="35">
        <f t="shared" si="17"/>
        <v>5402035.46</v>
      </c>
      <c r="Q92" s="37">
        <f t="shared" si="15"/>
        <v>67.56091272918282</v>
      </c>
    </row>
    <row r="93" spans="1:17" s="1" customFormat="1" ht="23.25" customHeight="1">
      <c r="A93" s="32">
        <v>85</v>
      </c>
      <c r="B93" s="33" t="s">
        <v>112</v>
      </c>
      <c r="C93" s="34">
        <v>5559730</v>
      </c>
      <c r="D93" s="35">
        <v>1801000.58</v>
      </c>
      <c r="E93" s="27">
        <f t="shared" si="12"/>
        <v>32.39366983648487</v>
      </c>
      <c r="F93" s="28" t="e">
        <f>+#REF!-E93</f>
        <v>#REF!</v>
      </c>
      <c r="G93" s="25">
        <f t="shared" si="16"/>
        <v>3758729.42</v>
      </c>
      <c r="H93" s="28">
        <f t="shared" si="13"/>
        <v>67.60633016351514</v>
      </c>
      <c r="I93" s="35"/>
      <c r="J93" s="27">
        <f t="shared" si="14"/>
        <v>0</v>
      </c>
      <c r="K93" s="35"/>
      <c r="L93" s="27">
        <f t="shared" si="18"/>
        <v>0</v>
      </c>
      <c r="M93" s="26">
        <f t="shared" si="19"/>
        <v>1801000.58</v>
      </c>
      <c r="N93" s="27">
        <f t="shared" si="20"/>
        <v>32.39366983648487</v>
      </c>
      <c r="O93" s="36" t="e">
        <f>+#REF!-N93</f>
        <v>#REF!</v>
      </c>
      <c r="P93" s="35">
        <f t="shared" si="17"/>
        <v>3758729.42</v>
      </c>
      <c r="Q93" s="37">
        <f t="shared" si="15"/>
        <v>67.60633016351514</v>
      </c>
    </row>
    <row r="94" spans="1:17" s="1" customFormat="1" ht="23.25" customHeight="1">
      <c r="A94" s="32">
        <v>86</v>
      </c>
      <c r="B94" s="33" t="s">
        <v>113</v>
      </c>
      <c r="C94" s="34">
        <v>15965280</v>
      </c>
      <c r="D94" s="35">
        <v>5170595.98</v>
      </c>
      <c r="E94" s="27">
        <f t="shared" si="12"/>
        <v>32.3865035877855</v>
      </c>
      <c r="F94" s="28" t="e">
        <f>+#REF!-E94</f>
        <v>#REF!</v>
      </c>
      <c r="G94" s="25">
        <f t="shared" si="16"/>
        <v>10794684.02</v>
      </c>
      <c r="H94" s="28">
        <f t="shared" si="13"/>
        <v>67.6134964122145</v>
      </c>
      <c r="I94" s="35">
        <v>5500</v>
      </c>
      <c r="J94" s="27">
        <f t="shared" si="14"/>
        <v>0.03444975597045589</v>
      </c>
      <c r="K94" s="35"/>
      <c r="L94" s="27">
        <f t="shared" si="18"/>
        <v>0</v>
      </c>
      <c r="M94" s="26">
        <f t="shared" si="19"/>
        <v>5176095.98</v>
      </c>
      <c r="N94" s="27">
        <f t="shared" si="20"/>
        <v>32.420953343755954</v>
      </c>
      <c r="O94" s="36" t="e">
        <f>+#REF!-N94</f>
        <v>#REF!</v>
      </c>
      <c r="P94" s="35">
        <f t="shared" si="17"/>
        <v>10789184.02</v>
      </c>
      <c r="Q94" s="37">
        <f t="shared" si="15"/>
        <v>67.57904665624405</v>
      </c>
    </row>
    <row r="95" spans="1:17" s="1" customFormat="1" ht="23.25" customHeight="1">
      <c r="A95" s="32">
        <v>87</v>
      </c>
      <c r="B95" s="33" t="s">
        <v>114</v>
      </c>
      <c r="C95" s="34">
        <v>2639280</v>
      </c>
      <c r="D95" s="35">
        <v>854726.81</v>
      </c>
      <c r="E95" s="27">
        <f t="shared" si="12"/>
        <v>32.38484776151071</v>
      </c>
      <c r="F95" s="28" t="e">
        <f>+#REF!-E95</f>
        <v>#REF!</v>
      </c>
      <c r="G95" s="25">
        <f t="shared" si="16"/>
        <v>1784553.19</v>
      </c>
      <c r="H95" s="28">
        <f t="shared" si="13"/>
        <v>67.61515223848929</v>
      </c>
      <c r="I95" s="35"/>
      <c r="J95" s="27">
        <f t="shared" si="14"/>
        <v>0</v>
      </c>
      <c r="K95" s="35"/>
      <c r="L95" s="27">
        <f t="shared" si="18"/>
        <v>0</v>
      </c>
      <c r="M95" s="26">
        <f t="shared" si="19"/>
        <v>854726.81</v>
      </c>
      <c r="N95" s="27">
        <f t="shared" si="20"/>
        <v>32.38484776151071</v>
      </c>
      <c r="O95" s="36" t="e">
        <f>+#REF!-N95</f>
        <v>#REF!</v>
      </c>
      <c r="P95" s="35">
        <f t="shared" si="17"/>
        <v>1784553.19</v>
      </c>
      <c r="Q95" s="37">
        <f t="shared" si="15"/>
        <v>67.61515223848929</v>
      </c>
    </row>
    <row r="96" spans="1:17" s="1" customFormat="1" ht="23.25" customHeight="1">
      <c r="A96" s="32">
        <v>88</v>
      </c>
      <c r="B96" s="33" t="s">
        <v>115</v>
      </c>
      <c r="C96" s="34">
        <v>9223220</v>
      </c>
      <c r="D96" s="35">
        <v>2979816.12</v>
      </c>
      <c r="E96" s="27">
        <f t="shared" si="12"/>
        <v>32.30776366605155</v>
      </c>
      <c r="F96" s="28" t="e">
        <f>+#REF!-E96</f>
        <v>#REF!</v>
      </c>
      <c r="G96" s="25">
        <f t="shared" si="16"/>
        <v>6243403.88</v>
      </c>
      <c r="H96" s="28">
        <f t="shared" si="13"/>
        <v>67.69223633394844</v>
      </c>
      <c r="I96" s="35"/>
      <c r="J96" s="27">
        <f t="shared" si="14"/>
        <v>0</v>
      </c>
      <c r="K96" s="35"/>
      <c r="L96" s="27">
        <f t="shared" si="18"/>
        <v>0</v>
      </c>
      <c r="M96" s="26">
        <f t="shared" si="19"/>
        <v>2979816.12</v>
      </c>
      <c r="N96" s="27">
        <f t="shared" si="20"/>
        <v>32.30776366605155</v>
      </c>
      <c r="O96" s="36" t="e">
        <f>+#REF!-N96</f>
        <v>#REF!</v>
      </c>
      <c r="P96" s="35">
        <f t="shared" si="17"/>
        <v>6243403.88</v>
      </c>
      <c r="Q96" s="37">
        <f t="shared" si="15"/>
        <v>67.69223633394844</v>
      </c>
    </row>
    <row r="97" spans="1:17" s="1" customFormat="1" ht="23.25" customHeight="1">
      <c r="A97" s="32">
        <v>89</v>
      </c>
      <c r="B97" s="33" t="s">
        <v>116</v>
      </c>
      <c r="C97" s="34">
        <v>7703140</v>
      </c>
      <c r="D97" s="35">
        <v>2471563.71</v>
      </c>
      <c r="E97" s="27">
        <f t="shared" si="12"/>
        <v>32.08514592750489</v>
      </c>
      <c r="F97" s="28" t="e">
        <f>+#REF!-E97</f>
        <v>#REF!</v>
      </c>
      <c r="G97" s="25">
        <f t="shared" si="16"/>
        <v>5231576.29</v>
      </c>
      <c r="H97" s="28">
        <f t="shared" si="13"/>
        <v>67.91485407249512</v>
      </c>
      <c r="I97" s="35"/>
      <c r="J97" s="27">
        <f t="shared" si="14"/>
        <v>0</v>
      </c>
      <c r="K97" s="35"/>
      <c r="L97" s="27">
        <f t="shared" si="18"/>
        <v>0</v>
      </c>
      <c r="M97" s="26">
        <f t="shared" si="19"/>
        <v>2471563.71</v>
      </c>
      <c r="N97" s="27">
        <f t="shared" si="20"/>
        <v>32.08514592750489</v>
      </c>
      <c r="O97" s="36" t="e">
        <f>+#REF!-N97</f>
        <v>#REF!</v>
      </c>
      <c r="P97" s="35">
        <f t="shared" si="17"/>
        <v>5231576.29</v>
      </c>
      <c r="Q97" s="37">
        <f t="shared" si="15"/>
        <v>67.91485407249512</v>
      </c>
    </row>
    <row r="98" spans="1:17" s="1" customFormat="1" ht="23.25" customHeight="1">
      <c r="A98" s="32">
        <v>90</v>
      </c>
      <c r="B98" s="33" t="s">
        <v>117</v>
      </c>
      <c r="C98" s="34">
        <v>2518940</v>
      </c>
      <c r="D98" s="35">
        <v>807034.52</v>
      </c>
      <c r="E98" s="27">
        <f t="shared" si="12"/>
        <v>32.03865594257902</v>
      </c>
      <c r="F98" s="28" t="e">
        <f>+#REF!-E98</f>
        <v>#REF!</v>
      </c>
      <c r="G98" s="25">
        <f t="shared" si="16"/>
        <v>1711905.48</v>
      </c>
      <c r="H98" s="28">
        <f t="shared" si="13"/>
        <v>67.96134405742097</v>
      </c>
      <c r="I98" s="35"/>
      <c r="J98" s="27">
        <f t="shared" si="14"/>
        <v>0</v>
      </c>
      <c r="K98" s="35"/>
      <c r="L98" s="27">
        <f t="shared" si="18"/>
        <v>0</v>
      </c>
      <c r="M98" s="26">
        <f t="shared" si="19"/>
        <v>807034.52</v>
      </c>
      <c r="N98" s="27">
        <f t="shared" si="20"/>
        <v>32.03865594257902</v>
      </c>
      <c r="O98" s="36" t="e">
        <f>+#REF!-N98</f>
        <v>#REF!</v>
      </c>
      <c r="P98" s="35">
        <f t="shared" si="17"/>
        <v>1711905.48</v>
      </c>
      <c r="Q98" s="37">
        <f t="shared" si="15"/>
        <v>67.96134405742097</v>
      </c>
    </row>
    <row r="99" spans="1:17" s="1" customFormat="1" ht="23.25" customHeight="1">
      <c r="A99" s="32">
        <v>91</v>
      </c>
      <c r="B99" s="33" t="s">
        <v>118</v>
      </c>
      <c r="C99" s="34">
        <v>2165251498</v>
      </c>
      <c r="D99" s="35">
        <v>693518677.79</v>
      </c>
      <c r="E99" s="27">
        <f t="shared" si="12"/>
        <v>32.02947456360564</v>
      </c>
      <c r="F99" s="28" t="e">
        <f>+#REF!-E99</f>
        <v>#REF!</v>
      </c>
      <c r="G99" s="39">
        <f t="shared" si="16"/>
        <v>1471732820.21</v>
      </c>
      <c r="H99" s="40">
        <f t="shared" si="13"/>
        <v>67.97052543639437</v>
      </c>
      <c r="I99" s="35">
        <v>1763181</v>
      </c>
      <c r="J99" s="27">
        <f t="shared" si="14"/>
        <v>0.08143077151215992</v>
      </c>
      <c r="K99" s="35"/>
      <c r="L99" s="27">
        <f t="shared" si="18"/>
        <v>0</v>
      </c>
      <c r="M99" s="26">
        <f t="shared" si="19"/>
        <v>695281858.79</v>
      </c>
      <c r="N99" s="27">
        <f t="shared" si="20"/>
        <v>32.1109053351178</v>
      </c>
      <c r="O99" s="36" t="e">
        <f>+#REF!-N99</f>
        <v>#REF!</v>
      </c>
      <c r="P99" s="41">
        <f t="shared" si="17"/>
        <v>1469969639.21</v>
      </c>
      <c r="Q99" s="42">
        <f t="shared" si="15"/>
        <v>67.88909466488221</v>
      </c>
    </row>
    <row r="100" spans="1:17" s="1" customFormat="1" ht="23.25" customHeight="1">
      <c r="A100" s="32">
        <v>92</v>
      </c>
      <c r="B100" s="33" t="s">
        <v>119</v>
      </c>
      <c r="C100" s="34">
        <v>9251550</v>
      </c>
      <c r="D100" s="35">
        <v>2953229.63</v>
      </c>
      <c r="E100" s="27">
        <f t="shared" si="12"/>
        <v>31.921457809772416</v>
      </c>
      <c r="F100" s="28" t="e">
        <f>+#REF!-E100</f>
        <v>#REF!</v>
      </c>
      <c r="G100" s="25">
        <f t="shared" si="16"/>
        <v>6298320.37</v>
      </c>
      <c r="H100" s="28">
        <f t="shared" si="13"/>
        <v>68.07854219022758</v>
      </c>
      <c r="I100" s="35">
        <v>15800</v>
      </c>
      <c r="J100" s="27">
        <f t="shared" si="14"/>
        <v>0.17078219325410338</v>
      </c>
      <c r="K100" s="35"/>
      <c r="L100" s="27">
        <f t="shared" si="18"/>
        <v>0</v>
      </c>
      <c r="M100" s="26">
        <f t="shared" si="19"/>
        <v>2969029.63</v>
      </c>
      <c r="N100" s="27">
        <f t="shared" si="20"/>
        <v>32.09224000302652</v>
      </c>
      <c r="O100" s="36" t="e">
        <f>+#REF!-N100</f>
        <v>#REF!</v>
      </c>
      <c r="P100" s="35">
        <f t="shared" si="17"/>
        <v>6282520.37</v>
      </c>
      <c r="Q100" s="37">
        <f t="shared" si="15"/>
        <v>67.90775999697348</v>
      </c>
    </row>
    <row r="101" spans="1:17" s="1" customFormat="1" ht="23.25" customHeight="1">
      <c r="A101" s="32">
        <v>93</v>
      </c>
      <c r="B101" s="33" t="s">
        <v>120</v>
      </c>
      <c r="C101" s="34">
        <v>6199350</v>
      </c>
      <c r="D101" s="35">
        <v>1977748.61</v>
      </c>
      <c r="E101" s="27">
        <f t="shared" si="12"/>
        <v>31.9025157476187</v>
      </c>
      <c r="F101" s="28" t="e">
        <f>+#REF!-E101</f>
        <v>#REF!</v>
      </c>
      <c r="G101" s="25">
        <f t="shared" si="16"/>
        <v>4221601.39</v>
      </c>
      <c r="H101" s="28">
        <f t="shared" si="13"/>
        <v>68.09748425238129</v>
      </c>
      <c r="I101" s="35"/>
      <c r="J101" s="27">
        <f t="shared" si="14"/>
        <v>0</v>
      </c>
      <c r="K101" s="35"/>
      <c r="L101" s="27">
        <f t="shared" si="18"/>
        <v>0</v>
      </c>
      <c r="M101" s="26">
        <f t="shared" si="19"/>
        <v>1977748.61</v>
      </c>
      <c r="N101" s="27">
        <f t="shared" si="20"/>
        <v>31.9025157476187</v>
      </c>
      <c r="O101" s="36" t="e">
        <f>+#REF!-N101</f>
        <v>#REF!</v>
      </c>
      <c r="P101" s="35">
        <f t="shared" si="17"/>
        <v>4221601.39</v>
      </c>
      <c r="Q101" s="37">
        <f t="shared" si="15"/>
        <v>68.09748425238129</v>
      </c>
    </row>
    <row r="102" spans="1:17" s="1" customFormat="1" ht="23.25" customHeight="1">
      <c r="A102" s="32">
        <v>94</v>
      </c>
      <c r="B102" s="33" t="s">
        <v>121</v>
      </c>
      <c r="C102" s="34">
        <v>6854020</v>
      </c>
      <c r="D102" s="35">
        <v>2181614.17</v>
      </c>
      <c r="E102" s="27">
        <f t="shared" si="12"/>
        <v>31.82970242281172</v>
      </c>
      <c r="F102" s="28" t="e">
        <f>+#REF!-E102</f>
        <v>#REF!</v>
      </c>
      <c r="G102" s="25">
        <f t="shared" si="16"/>
        <v>4672405.83</v>
      </c>
      <c r="H102" s="28">
        <f t="shared" si="13"/>
        <v>68.17029757718828</v>
      </c>
      <c r="I102" s="35"/>
      <c r="J102" s="27">
        <f t="shared" si="14"/>
        <v>0</v>
      </c>
      <c r="K102" s="35"/>
      <c r="L102" s="27">
        <f t="shared" si="18"/>
        <v>0</v>
      </c>
      <c r="M102" s="26">
        <f t="shared" si="19"/>
        <v>2181614.17</v>
      </c>
      <c r="N102" s="27">
        <f t="shared" si="20"/>
        <v>31.82970242281172</v>
      </c>
      <c r="O102" s="36" t="e">
        <f>+#REF!-N102</f>
        <v>#REF!</v>
      </c>
      <c r="P102" s="35">
        <f t="shared" si="17"/>
        <v>4672405.83</v>
      </c>
      <c r="Q102" s="37">
        <f t="shared" si="15"/>
        <v>68.17029757718828</v>
      </c>
    </row>
    <row r="103" spans="1:17" s="1" customFormat="1" ht="23.25" customHeight="1">
      <c r="A103" s="32">
        <v>95</v>
      </c>
      <c r="B103" s="33" t="s">
        <v>122</v>
      </c>
      <c r="C103" s="34">
        <v>3713760</v>
      </c>
      <c r="D103" s="35">
        <v>1181572.99</v>
      </c>
      <c r="E103" s="27">
        <f t="shared" si="12"/>
        <v>31.81608369953901</v>
      </c>
      <c r="F103" s="28" t="e">
        <f>+#REF!-E103</f>
        <v>#REF!</v>
      </c>
      <c r="G103" s="25">
        <f t="shared" si="16"/>
        <v>2532187.01</v>
      </c>
      <c r="H103" s="28">
        <f t="shared" si="13"/>
        <v>68.18391630046098</v>
      </c>
      <c r="I103" s="35">
        <v>263600</v>
      </c>
      <c r="J103" s="27">
        <f t="shared" si="14"/>
        <v>7.097927706690793</v>
      </c>
      <c r="K103" s="35"/>
      <c r="L103" s="27">
        <f t="shared" si="18"/>
        <v>0</v>
      </c>
      <c r="M103" s="26">
        <f t="shared" si="19"/>
        <v>1445172.99</v>
      </c>
      <c r="N103" s="27">
        <f t="shared" si="20"/>
        <v>38.914011406229804</v>
      </c>
      <c r="O103" s="36" t="e">
        <f>+#REF!-N103</f>
        <v>#REF!</v>
      </c>
      <c r="P103" s="35">
        <f t="shared" si="17"/>
        <v>2268587.01</v>
      </c>
      <c r="Q103" s="37">
        <f t="shared" si="15"/>
        <v>61.08598859377019</v>
      </c>
    </row>
    <row r="104" spans="1:17" s="1" customFormat="1" ht="23.25" customHeight="1">
      <c r="A104" s="32">
        <v>96</v>
      </c>
      <c r="B104" s="33" t="s">
        <v>123</v>
      </c>
      <c r="C104" s="34">
        <v>8026420</v>
      </c>
      <c r="D104" s="35">
        <v>2549912.44</v>
      </c>
      <c r="E104" s="27">
        <f t="shared" si="12"/>
        <v>31.76898841575696</v>
      </c>
      <c r="F104" s="28" t="e">
        <f>+#REF!-E104</f>
        <v>#REF!</v>
      </c>
      <c r="G104" s="25">
        <f t="shared" si="16"/>
        <v>5476507.5600000005</v>
      </c>
      <c r="H104" s="28">
        <f t="shared" si="13"/>
        <v>68.23101158424303</v>
      </c>
      <c r="I104" s="35"/>
      <c r="J104" s="27">
        <f t="shared" si="14"/>
        <v>0</v>
      </c>
      <c r="K104" s="35"/>
      <c r="L104" s="27">
        <f t="shared" si="18"/>
        <v>0</v>
      </c>
      <c r="M104" s="26">
        <f t="shared" si="19"/>
        <v>2549912.44</v>
      </c>
      <c r="N104" s="27">
        <f t="shared" si="20"/>
        <v>31.76898841575696</v>
      </c>
      <c r="O104" s="36" t="e">
        <f>+#REF!-N104</f>
        <v>#REF!</v>
      </c>
      <c r="P104" s="35">
        <f t="shared" si="17"/>
        <v>5476507.5600000005</v>
      </c>
      <c r="Q104" s="37">
        <f t="shared" si="15"/>
        <v>68.23101158424303</v>
      </c>
    </row>
    <row r="105" spans="1:17" s="1" customFormat="1" ht="23.25" customHeight="1">
      <c r="A105" s="32">
        <v>97</v>
      </c>
      <c r="B105" s="33" t="s">
        <v>124</v>
      </c>
      <c r="C105" s="34">
        <v>4884440</v>
      </c>
      <c r="D105" s="35">
        <v>1551275.83</v>
      </c>
      <c r="E105" s="27">
        <f t="shared" si="12"/>
        <v>31.759543161549736</v>
      </c>
      <c r="F105" s="28" t="e">
        <f>+#REF!-E105</f>
        <v>#REF!</v>
      </c>
      <c r="G105" s="25">
        <f t="shared" si="16"/>
        <v>3333164.17</v>
      </c>
      <c r="H105" s="28">
        <f t="shared" si="13"/>
        <v>68.24045683845026</v>
      </c>
      <c r="I105" s="35"/>
      <c r="J105" s="27">
        <f t="shared" si="14"/>
        <v>0</v>
      </c>
      <c r="K105" s="35"/>
      <c r="L105" s="27">
        <f t="shared" si="18"/>
        <v>0</v>
      </c>
      <c r="M105" s="26">
        <f t="shared" si="19"/>
        <v>1551275.83</v>
      </c>
      <c r="N105" s="27">
        <f t="shared" si="20"/>
        <v>31.759543161549736</v>
      </c>
      <c r="O105" s="36" t="e">
        <f>+#REF!-N105</f>
        <v>#REF!</v>
      </c>
      <c r="P105" s="35">
        <f t="shared" si="17"/>
        <v>3333164.17</v>
      </c>
      <c r="Q105" s="37">
        <f t="shared" si="15"/>
        <v>68.24045683845026</v>
      </c>
    </row>
    <row r="106" spans="1:17" s="1" customFormat="1" ht="23.25" customHeight="1">
      <c r="A106" s="32">
        <v>98</v>
      </c>
      <c r="B106" s="33" t="s">
        <v>125</v>
      </c>
      <c r="C106" s="34">
        <v>3465840</v>
      </c>
      <c r="D106" s="35">
        <v>1098290.59</v>
      </c>
      <c r="E106" s="27">
        <f t="shared" si="12"/>
        <v>31.689015938416087</v>
      </c>
      <c r="F106" s="28" t="e">
        <f>+#REF!-E106</f>
        <v>#REF!</v>
      </c>
      <c r="G106" s="25">
        <f t="shared" si="16"/>
        <v>2367549.41</v>
      </c>
      <c r="H106" s="28">
        <f t="shared" si="13"/>
        <v>68.31098406158392</v>
      </c>
      <c r="I106" s="35"/>
      <c r="J106" s="27">
        <f t="shared" si="14"/>
        <v>0</v>
      </c>
      <c r="K106" s="35"/>
      <c r="L106" s="27">
        <f t="shared" si="18"/>
        <v>0</v>
      </c>
      <c r="M106" s="26">
        <f t="shared" si="19"/>
        <v>1098290.59</v>
      </c>
      <c r="N106" s="27">
        <f t="shared" si="20"/>
        <v>31.689015938416087</v>
      </c>
      <c r="O106" s="36" t="e">
        <f>+#REF!-N106</f>
        <v>#REF!</v>
      </c>
      <c r="P106" s="35">
        <f t="shared" si="17"/>
        <v>2367549.41</v>
      </c>
      <c r="Q106" s="37">
        <f t="shared" si="15"/>
        <v>68.31098406158392</v>
      </c>
    </row>
    <row r="107" spans="1:17" s="1" customFormat="1" ht="23.25" customHeight="1">
      <c r="A107" s="32">
        <v>99</v>
      </c>
      <c r="B107" s="33" t="s">
        <v>126</v>
      </c>
      <c r="C107" s="34">
        <v>8327320</v>
      </c>
      <c r="D107" s="35">
        <v>2635369.85</v>
      </c>
      <c r="E107" s="27">
        <f t="shared" si="12"/>
        <v>31.647274873548753</v>
      </c>
      <c r="F107" s="28" t="e">
        <f>+#REF!-E107</f>
        <v>#REF!</v>
      </c>
      <c r="G107" s="25">
        <f t="shared" si="16"/>
        <v>5691950.15</v>
      </c>
      <c r="H107" s="28">
        <f t="shared" si="13"/>
        <v>68.35272512645125</v>
      </c>
      <c r="I107" s="35"/>
      <c r="J107" s="27">
        <f t="shared" si="14"/>
        <v>0</v>
      </c>
      <c r="K107" s="35"/>
      <c r="L107" s="27">
        <f t="shared" si="18"/>
        <v>0</v>
      </c>
      <c r="M107" s="26">
        <f t="shared" si="19"/>
        <v>2635369.85</v>
      </c>
      <c r="N107" s="27">
        <f t="shared" si="20"/>
        <v>31.647274873548753</v>
      </c>
      <c r="O107" s="36" t="e">
        <f>+#REF!-N107</f>
        <v>#REF!</v>
      </c>
      <c r="P107" s="35">
        <f t="shared" si="17"/>
        <v>5691950.15</v>
      </c>
      <c r="Q107" s="37">
        <f t="shared" si="15"/>
        <v>68.35272512645125</v>
      </c>
    </row>
    <row r="108" spans="1:17" s="1" customFormat="1" ht="23.25" customHeight="1">
      <c r="A108" s="32">
        <v>100</v>
      </c>
      <c r="B108" s="33" t="s">
        <v>127</v>
      </c>
      <c r="C108" s="34">
        <v>1887540</v>
      </c>
      <c r="D108" s="35">
        <v>597012.53</v>
      </c>
      <c r="E108" s="27">
        <f t="shared" si="12"/>
        <v>31.629132627652925</v>
      </c>
      <c r="F108" s="28" t="e">
        <f>+#REF!-E108</f>
        <v>#REF!</v>
      </c>
      <c r="G108" s="25">
        <f t="shared" si="16"/>
        <v>1290527.47</v>
      </c>
      <c r="H108" s="28">
        <f t="shared" si="13"/>
        <v>68.37086737234708</v>
      </c>
      <c r="I108" s="35"/>
      <c r="J108" s="27">
        <f t="shared" si="14"/>
        <v>0</v>
      </c>
      <c r="K108" s="35"/>
      <c r="L108" s="27">
        <f t="shared" si="18"/>
        <v>0</v>
      </c>
      <c r="M108" s="26">
        <f t="shared" si="19"/>
        <v>597012.53</v>
      </c>
      <c r="N108" s="27">
        <f t="shared" si="20"/>
        <v>31.629132627652925</v>
      </c>
      <c r="O108" s="36" t="e">
        <f>+#REF!-N108</f>
        <v>#REF!</v>
      </c>
      <c r="P108" s="35">
        <f t="shared" si="17"/>
        <v>1290527.47</v>
      </c>
      <c r="Q108" s="37">
        <f t="shared" si="15"/>
        <v>68.37086737234708</v>
      </c>
    </row>
    <row r="109" spans="1:17" s="1" customFormat="1" ht="23.25" customHeight="1">
      <c r="A109" s="32">
        <v>101</v>
      </c>
      <c r="B109" s="33" t="s">
        <v>128</v>
      </c>
      <c r="C109" s="34">
        <v>10838720</v>
      </c>
      <c r="D109" s="35">
        <v>3424045.55</v>
      </c>
      <c r="E109" s="27">
        <f t="shared" si="12"/>
        <v>31.590866356912993</v>
      </c>
      <c r="F109" s="28" t="e">
        <f>+#REF!-E109</f>
        <v>#REF!</v>
      </c>
      <c r="G109" s="25">
        <f t="shared" si="16"/>
        <v>7414674.45</v>
      </c>
      <c r="H109" s="28">
        <f t="shared" si="13"/>
        <v>68.409133643087</v>
      </c>
      <c r="I109" s="35"/>
      <c r="J109" s="27">
        <f t="shared" si="14"/>
        <v>0</v>
      </c>
      <c r="K109" s="35"/>
      <c r="L109" s="27">
        <f t="shared" si="18"/>
        <v>0</v>
      </c>
      <c r="M109" s="26">
        <f t="shared" si="19"/>
        <v>3424045.55</v>
      </c>
      <c r="N109" s="27">
        <f t="shared" si="20"/>
        <v>31.590866356912993</v>
      </c>
      <c r="O109" s="36" t="e">
        <f>+#REF!-N109</f>
        <v>#REF!</v>
      </c>
      <c r="P109" s="35">
        <f t="shared" si="17"/>
        <v>7414674.45</v>
      </c>
      <c r="Q109" s="37">
        <f t="shared" si="15"/>
        <v>68.409133643087</v>
      </c>
    </row>
    <row r="110" spans="1:17" s="1" customFormat="1" ht="23.25" customHeight="1">
      <c r="A110" s="32">
        <v>102</v>
      </c>
      <c r="B110" s="33" t="s">
        <v>129</v>
      </c>
      <c r="C110" s="34">
        <v>5917170</v>
      </c>
      <c r="D110" s="35">
        <v>1865526.75</v>
      </c>
      <c r="E110" s="27">
        <f t="shared" si="12"/>
        <v>31.52734753268877</v>
      </c>
      <c r="F110" s="28" t="e">
        <f>+#REF!-E110</f>
        <v>#REF!</v>
      </c>
      <c r="G110" s="25">
        <f t="shared" si="16"/>
        <v>4051643.25</v>
      </c>
      <c r="H110" s="28">
        <f t="shared" si="13"/>
        <v>68.47265246731124</v>
      </c>
      <c r="I110" s="35"/>
      <c r="J110" s="27">
        <f t="shared" si="14"/>
        <v>0</v>
      </c>
      <c r="K110" s="35"/>
      <c r="L110" s="27">
        <f t="shared" si="18"/>
        <v>0</v>
      </c>
      <c r="M110" s="26">
        <f t="shared" si="19"/>
        <v>1865526.75</v>
      </c>
      <c r="N110" s="27">
        <f t="shared" si="20"/>
        <v>31.52734753268877</v>
      </c>
      <c r="O110" s="36" t="e">
        <f>+#REF!-N110</f>
        <v>#REF!</v>
      </c>
      <c r="P110" s="35">
        <f t="shared" si="17"/>
        <v>4051643.25</v>
      </c>
      <c r="Q110" s="37">
        <f t="shared" si="15"/>
        <v>68.47265246731124</v>
      </c>
    </row>
    <row r="111" spans="1:17" s="1" customFormat="1" ht="23.25" customHeight="1">
      <c r="A111" s="32">
        <v>103</v>
      </c>
      <c r="B111" s="33" t="s">
        <v>130</v>
      </c>
      <c r="C111" s="34">
        <v>23449800</v>
      </c>
      <c r="D111" s="35">
        <v>7366887.42</v>
      </c>
      <c r="E111" s="27">
        <f t="shared" si="12"/>
        <v>31.415566102909192</v>
      </c>
      <c r="F111" s="28" t="e">
        <f>+#REF!-E111</f>
        <v>#REF!</v>
      </c>
      <c r="G111" s="25">
        <f t="shared" si="16"/>
        <v>16082912.58</v>
      </c>
      <c r="H111" s="28">
        <f t="shared" si="13"/>
        <v>68.5844338970908</v>
      </c>
      <c r="I111" s="35"/>
      <c r="J111" s="27">
        <f t="shared" si="14"/>
        <v>0</v>
      </c>
      <c r="K111" s="35"/>
      <c r="L111" s="27">
        <f t="shared" si="18"/>
        <v>0</v>
      </c>
      <c r="M111" s="26">
        <f t="shared" si="19"/>
        <v>7366887.42</v>
      </c>
      <c r="N111" s="27">
        <f t="shared" si="20"/>
        <v>31.415566102909192</v>
      </c>
      <c r="O111" s="36" t="e">
        <f>+#REF!-N111</f>
        <v>#REF!</v>
      </c>
      <c r="P111" s="35">
        <f t="shared" si="17"/>
        <v>16082912.58</v>
      </c>
      <c r="Q111" s="37">
        <f t="shared" si="15"/>
        <v>68.5844338970908</v>
      </c>
    </row>
    <row r="112" spans="1:17" s="1" customFormat="1" ht="23.25" customHeight="1">
      <c r="A112" s="32">
        <v>104</v>
      </c>
      <c r="B112" s="33" t="s">
        <v>131</v>
      </c>
      <c r="C112" s="34">
        <v>9063890</v>
      </c>
      <c r="D112" s="35">
        <v>2845511.35</v>
      </c>
      <c r="E112" s="27">
        <f t="shared" si="12"/>
        <v>31.39393075158679</v>
      </c>
      <c r="F112" s="28" t="e">
        <f>+#REF!-E112</f>
        <v>#REF!</v>
      </c>
      <c r="G112" s="25">
        <f t="shared" si="16"/>
        <v>6218378.65</v>
      </c>
      <c r="H112" s="28">
        <f t="shared" si="13"/>
        <v>68.6060692484132</v>
      </c>
      <c r="I112" s="35"/>
      <c r="J112" s="27">
        <f t="shared" si="14"/>
        <v>0</v>
      </c>
      <c r="K112" s="35"/>
      <c r="L112" s="27">
        <f t="shared" si="18"/>
        <v>0</v>
      </c>
      <c r="M112" s="26">
        <f t="shared" si="19"/>
        <v>2845511.35</v>
      </c>
      <c r="N112" s="27">
        <f t="shared" si="20"/>
        <v>31.39393075158679</v>
      </c>
      <c r="O112" s="36" t="e">
        <f>+#REF!-N112</f>
        <v>#REF!</v>
      </c>
      <c r="P112" s="35">
        <f t="shared" si="17"/>
        <v>6218378.65</v>
      </c>
      <c r="Q112" s="37">
        <f t="shared" si="15"/>
        <v>68.6060692484132</v>
      </c>
    </row>
    <row r="113" spans="1:17" s="1" customFormat="1" ht="23.25" customHeight="1">
      <c r="A113" s="32">
        <v>105</v>
      </c>
      <c r="B113" s="33" t="s">
        <v>132</v>
      </c>
      <c r="C113" s="34">
        <v>7768660</v>
      </c>
      <c r="D113" s="35">
        <v>2426037.4</v>
      </c>
      <c r="E113" s="27">
        <f t="shared" si="12"/>
        <v>31.228518174305478</v>
      </c>
      <c r="F113" s="28" t="e">
        <f>+#REF!-E113</f>
        <v>#REF!</v>
      </c>
      <c r="G113" s="25">
        <f t="shared" si="16"/>
        <v>5342622.6</v>
      </c>
      <c r="H113" s="28">
        <f t="shared" si="13"/>
        <v>68.77148182569451</v>
      </c>
      <c r="I113" s="35"/>
      <c r="J113" s="27">
        <f t="shared" si="14"/>
        <v>0</v>
      </c>
      <c r="K113" s="35"/>
      <c r="L113" s="27">
        <f t="shared" si="18"/>
        <v>0</v>
      </c>
      <c r="M113" s="26">
        <f t="shared" si="19"/>
        <v>2426037.4</v>
      </c>
      <c r="N113" s="27">
        <f t="shared" si="20"/>
        <v>31.228518174305478</v>
      </c>
      <c r="O113" s="36" t="e">
        <f>+#REF!-N113</f>
        <v>#REF!</v>
      </c>
      <c r="P113" s="35">
        <f t="shared" si="17"/>
        <v>5342622.6</v>
      </c>
      <c r="Q113" s="37">
        <f t="shared" si="15"/>
        <v>68.77148182569451</v>
      </c>
    </row>
    <row r="114" spans="1:17" s="1" customFormat="1" ht="23.25" customHeight="1">
      <c r="A114" s="32">
        <v>106</v>
      </c>
      <c r="B114" s="33" t="s">
        <v>133</v>
      </c>
      <c r="C114" s="34">
        <v>20131430</v>
      </c>
      <c r="D114" s="35">
        <v>6285043.17</v>
      </c>
      <c r="E114" s="27">
        <f t="shared" si="12"/>
        <v>31.22005326993661</v>
      </c>
      <c r="F114" s="28" t="e">
        <f>+#REF!-E114</f>
        <v>#REF!</v>
      </c>
      <c r="G114" s="25">
        <f t="shared" si="16"/>
        <v>13846386.83</v>
      </c>
      <c r="H114" s="28">
        <f t="shared" si="13"/>
        <v>68.77994673006339</v>
      </c>
      <c r="I114" s="35"/>
      <c r="J114" s="27">
        <f t="shared" si="14"/>
        <v>0</v>
      </c>
      <c r="K114" s="35"/>
      <c r="L114" s="27">
        <f t="shared" si="18"/>
        <v>0</v>
      </c>
      <c r="M114" s="26">
        <f t="shared" si="19"/>
        <v>6285043.17</v>
      </c>
      <c r="N114" s="27">
        <f t="shared" si="20"/>
        <v>31.22005326993661</v>
      </c>
      <c r="O114" s="36" t="e">
        <f>+#REF!-N114</f>
        <v>#REF!</v>
      </c>
      <c r="P114" s="35">
        <f t="shared" si="17"/>
        <v>13846386.83</v>
      </c>
      <c r="Q114" s="37">
        <f t="shared" si="15"/>
        <v>68.77994673006339</v>
      </c>
    </row>
    <row r="115" spans="1:17" s="1" customFormat="1" ht="23.25" customHeight="1">
      <c r="A115" s="32">
        <v>107</v>
      </c>
      <c r="B115" s="33" t="s">
        <v>134</v>
      </c>
      <c r="C115" s="34">
        <v>1365980</v>
      </c>
      <c r="D115" s="35">
        <v>426136.94</v>
      </c>
      <c r="E115" s="27">
        <f t="shared" si="12"/>
        <v>31.19642600916558</v>
      </c>
      <c r="F115" s="28" t="e">
        <f>+#REF!-E115</f>
        <v>#REF!</v>
      </c>
      <c r="G115" s="25">
        <f t="shared" si="16"/>
        <v>939843.06</v>
      </c>
      <c r="H115" s="28">
        <f t="shared" si="13"/>
        <v>68.80357399083442</v>
      </c>
      <c r="I115" s="35"/>
      <c r="J115" s="27">
        <f t="shared" si="14"/>
        <v>0</v>
      </c>
      <c r="K115" s="35"/>
      <c r="L115" s="27">
        <f t="shared" si="18"/>
        <v>0</v>
      </c>
      <c r="M115" s="26">
        <f t="shared" si="19"/>
        <v>426136.94</v>
      </c>
      <c r="N115" s="27">
        <f t="shared" si="20"/>
        <v>31.19642600916558</v>
      </c>
      <c r="O115" s="36" t="e">
        <f>+#REF!-N115</f>
        <v>#REF!</v>
      </c>
      <c r="P115" s="35">
        <f t="shared" si="17"/>
        <v>939843.06</v>
      </c>
      <c r="Q115" s="37">
        <f t="shared" si="15"/>
        <v>68.80357399083442</v>
      </c>
    </row>
    <row r="116" spans="1:17" s="1" customFormat="1" ht="23.25" customHeight="1">
      <c r="A116" s="32">
        <v>108</v>
      </c>
      <c r="B116" s="33" t="s">
        <v>135</v>
      </c>
      <c r="C116" s="34">
        <v>8020600</v>
      </c>
      <c r="D116" s="35">
        <v>2501599.16</v>
      </c>
      <c r="E116" s="27">
        <f t="shared" si="12"/>
        <v>31.189676084083484</v>
      </c>
      <c r="F116" s="28" t="e">
        <f>+#REF!-E116</f>
        <v>#REF!</v>
      </c>
      <c r="G116" s="25">
        <f t="shared" si="16"/>
        <v>5519000.84</v>
      </c>
      <c r="H116" s="28">
        <f t="shared" si="13"/>
        <v>68.81032391591651</v>
      </c>
      <c r="I116" s="35">
        <v>108868.4</v>
      </c>
      <c r="J116" s="27">
        <f t="shared" si="14"/>
        <v>1.3573597985188142</v>
      </c>
      <c r="K116" s="35"/>
      <c r="L116" s="27">
        <f t="shared" si="18"/>
        <v>0</v>
      </c>
      <c r="M116" s="26">
        <f t="shared" si="19"/>
        <v>2610467.56</v>
      </c>
      <c r="N116" s="27">
        <f t="shared" si="20"/>
        <v>32.5470358826023</v>
      </c>
      <c r="O116" s="36" t="e">
        <f>+#REF!-N116</f>
        <v>#REF!</v>
      </c>
      <c r="P116" s="35">
        <f t="shared" si="17"/>
        <v>5410132.4399999995</v>
      </c>
      <c r="Q116" s="37">
        <f t="shared" si="15"/>
        <v>67.4529641173977</v>
      </c>
    </row>
    <row r="117" spans="1:17" s="1" customFormat="1" ht="23.25" customHeight="1">
      <c r="A117" s="32">
        <v>109</v>
      </c>
      <c r="B117" s="33" t="s">
        <v>136</v>
      </c>
      <c r="C117" s="34">
        <v>13247920</v>
      </c>
      <c r="D117" s="35">
        <v>4121455.53</v>
      </c>
      <c r="E117" s="27">
        <f t="shared" si="12"/>
        <v>31.110208470461778</v>
      </c>
      <c r="F117" s="28" t="e">
        <f>+#REF!-E117</f>
        <v>#REF!</v>
      </c>
      <c r="G117" s="25">
        <f t="shared" si="16"/>
        <v>9126464.47</v>
      </c>
      <c r="H117" s="28">
        <f t="shared" si="13"/>
        <v>68.88979152953823</v>
      </c>
      <c r="I117" s="35"/>
      <c r="J117" s="27">
        <f t="shared" si="14"/>
        <v>0</v>
      </c>
      <c r="K117" s="35"/>
      <c r="L117" s="27">
        <f t="shared" si="18"/>
        <v>0</v>
      </c>
      <c r="M117" s="26">
        <f t="shared" si="19"/>
        <v>4121455.53</v>
      </c>
      <c r="N117" s="27">
        <f t="shared" si="20"/>
        <v>31.110208470461778</v>
      </c>
      <c r="O117" s="36" t="e">
        <f>+#REF!-N117</f>
        <v>#REF!</v>
      </c>
      <c r="P117" s="35">
        <f t="shared" si="17"/>
        <v>9126464.47</v>
      </c>
      <c r="Q117" s="37">
        <f t="shared" si="15"/>
        <v>68.88979152953823</v>
      </c>
    </row>
    <row r="118" spans="1:17" s="1" customFormat="1" ht="23.25" customHeight="1">
      <c r="A118" s="32">
        <v>110</v>
      </c>
      <c r="B118" s="33" t="s">
        <v>137</v>
      </c>
      <c r="C118" s="34">
        <v>12841940</v>
      </c>
      <c r="D118" s="35">
        <v>3988388.06</v>
      </c>
      <c r="E118" s="27">
        <f t="shared" si="12"/>
        <v>31.05751981398449</v>
      </c>
      <c r="F118" s="28" t="e">
        <f>+#REF!-E118</f>
        <v>#REF!</v>
      </c>
      <c r="G118" s="25">
        <f t="shared" si="16"/>
        <v>8853551.94</v>
      </c>
      <c r="H118" s="28">
        <f t="shared" si="13"/>
        <v>68.94248018601552</v>
      </c>
      <c r="I118" s="35"/>
      <c r="J118" s="27">
        <f t="shared" si="14"/>
        <v>0</v>
      </c>
      <c r="K118" s="35"/>
      <c r="L118" s="27">
        <f t="shared" si="18"/>
        <v>0</v>
      </c>
      <c r="M118" s="26">
        <f t="shared" si="19"/>
        <v>3988388.06</v>
      </c>
      <c r="N118" s="27">
        <f t="shared" si="20"/>
        <v>31.05751981398449</v>
      </c>
      <c r="O118" s="36" t="e">
        <f>+#REF!-N118</f>
        <v>#REF!</v>
      </c>
      <c r="P118" s="35">
        <f t="shared" si="17"/>
        <v>8853551.94</v>
      </c>
      <c r="Q118" s="37">
        <f t="shared" si="15"/>
        <v>68.94248018601552</v>
      </c>
    </row>
    <row r="119" spans="1:17" s="1" customFormat="1" ht="23.25" customHeight="1">
      <c r="A119" s="32">
        <v>111</v>
      </c>
      <c r="B119" s="33" t="s">
        <v>138</v>
      </c>
      <c r="C119" s="34">
        <v>8261040</v>
      </c>
      <c r="D119" s="35">
        <v>2551233.58</v>
      </c>
      <c r="E119" s="27">
        <f t="shared" si="12"/>
        <v>30.88271670395011</v>
      </c>
      <c r="F119" s="28" t="e">
        <f>+#REF!-E119</f>
        <v>#REF!</v>
      </c>
      <c r="G119" s="25">
        <f t="shared" si="16"/>
        <v>5709806.42</v>
      </c>
      <c r="H119" s="28">
        <f t="shared" si="13"/>
        <v>69.11728329604989</v>
      </c>
      <c r="I119" s="35"/>
      <c r="J119" s="27">
        <f t="shared" si="14"/>
        <v>0</v>
      </c>
      <c r="K119" s="35"/>
      <c r="L119" s="27">
        <f t="shared" si="18"/>
        <v>0</v>
      </c>
      <c r="M119" s="26">
        <f t="shared" si="19"/>
        <v>2551233.58</v>
      </c>
      <c r="N119" s="27">
        <f t="shared" si="20"/>
        <v>30.88271670395011</v>
      </c>
      <c r="O119" s="36" t="e">
        <f>+#REF!-N119</f>
        <v>#REF!</v>
      </c>
      <c r="P119" s="35">
        <f t="shared" si="17"/>
        <v>5709806.42</v>
      </c>
      <c r="Q119" s="37">
        <f t="shared" si="15"/>
        <v>69.11728329604989</v>
      </c>
    </row>
    <row r="120" spans="1:17" s="1" customFormat="1" ht="23.25" customHeight="1">
      <c r="A120" s="32">
        <v>112</v>
      </c>
      <c r="B120" s="33" t="s">
        <v>139</v>
      </c>
      <c r="C120" s="34">
        <v>5653120</v>
      </c>
      <c r="D120" s="35">
        <v>1745140.56</v>
      </c>
      <c r="E120" s="27">
        <f t="shared" si="12"/>
        <v>30.870396524397147</v>
      </c>
      <c r="F120" s="28" t="e">
        <f>+#REF!-E120</f>
        <v>#REF!</v>
      </c>
      <c r="G120" s="25">
        <f t="shared" si="16"/>
        <v>3907979.44</v>
      </c>
      <c r="H120" s="28">
        <f t="shared" si="13"/>
        <v>69.12960347560285</v>
      </c>
      <c r="I120" s="35"/>
      <c r="J120" s="27">
        <f t="shared" si="14"/>
        <v>0</v>
      </c>
      <c r="K120" s="35"/>
      <c r="L120" s="27">
        <f t="shared" si="18"/>
        <v>0</v>
      </c>
      <c r="M120" s="26">
        <f t="shared" si="19"/>
        <v>1745140.56</v>
      </c>
      <c r="N120" s="27">
        <f t="shared" si="20"/>
        <v>30.870396524397147</v>
      </c>
      <c r="O120" s="36" t="e">
        <f>+#REF!-N120</f>
        <v>#REF!</v>
      </c>
      <c r="P120" s="35">
        <f t="shared" si="17"/>
        <v>3907979.44</v>
      </c>
      <c r="Q120" s="37">
        <f t="shared" si="15"/>
        <v>69.12960347560285</v>
      </c>
    </row>
    <row r="121" spans="1:17" s="1" customFormat="1" ht="23.25" customHeight="1">
      <c r="A121" s="32">
        <v>113</v>
      </c>
      <c r="B121" s="33" t="s">
        <v>140</v>
      </c>
      <c r="C121" s="34">
        <v>11596930</v>
      </c>
      <c r="D121" s="35">
        <v>3579212.49</v>
      </c>
      <c r="E121" s="27">
        <f t="shared" si="12"/>
        <v>30.86344825742675</v>
      </c>
      <c r="F121" s="28" t="e">
        <f>+#REF!-E121</f>
        <v>#REF!</v>
      </c>
      <c r="G121" s="25">
        <f t="shared" si="16"/>
        <v>8017717.51</v>
      </c>
      <c r="H121" s="28">
        <f t="shared" si="13"/>
        <v>69.13655174257325</v>
      </c>
      <c r="I121" s="35">
        <v>961150</v>
      </c>
      <c r="J121" s="27">
        <f t="shared" si="14"/>
        <v>8.287969316017257</v>
      </c>
      <c r="K121" s="35"/>
      <c r="L121" s="27">
        <f t="shared" si="18"/>
        <v>0</v>
      </c>
      <c r="M121" s="26">
        <f t="shared" si="19"/>
        <v>4540362.49</v>
      </c>
      <c r="N121" s="27">
        <f t="shared" si="20"/>
        <v>39.15141757344401</v>
      </c>
      <c r="O121" s="36" t="e">
        <f>+#REF!-N121</f>
        <v>#REF!</v>
      </c>
      <c r="P121" s="35">
        <f t="shared" si="17"/>
        <v>7056567.51</v>
      </c>
      <c r="Q121" s="37">
        <f t="shared" si="15"/>
        <v>60.84858242655599</v>
      </c>
    </row>
    <row r="122" spans="1:17" s="1" customFormat="1" ht="23.25" customHeight="1">
      <c r="A122" s="32">
        <v>114</v>
      </c>
      <c r="B122" s="33" t="s">
        <v>141</v>
      </c>
      <c r="C122" s="34">
        <v>13156720</v>
      </c>
      <c r="D122" s="35">
        <v>4041706.37</v>
      </c>
      <c r="E122" s="27">
        <f t="shared" si="12"/>
        <v>30.719711067804134</v>
      </c>
      <c r="F122" s="28" t="e">
        <f>+#REF!-E122</f>
        <v>#REF!</v>
      </c>
      <c r="G122" s="25">
        <f t="shared" si="16"/>
        <v>9115013.629999999</v>
      </c>
      <c r="H122" s="28">
        <f t="shared" si="13"/>
        <v>69.28028893219586</v>
      </c>
      <c r="I122" s="35">
        <v>503721</v>
      </c>
      <c r="J122" s="27">
        <f t="shared" si="14"/>
        <v>3.8286214193203167</v>
      </c>
      <c r="K122" s="35"/>
      <c r="L122" s="27">
        <f t="shared" si="18"/>
        <v>0</v>
      </c>
      <c r="M122" s="26">
        <f t="shared" si="19"/>
        <v>4545427.37</v>
      </c>
      <c r="N122" s="27">
        <f t="shared" si="20"/>
        <v>34.54833248712445</v>
      </c>
      <c r="O122" s="36" t="e">
        <f>+#REF!-N122</f>
        <v>#REF!</v>
      </c>
      <c r="P122" s="35">
        <f t="shared" si="17"/>
        <v>8611292.629999999</v>
      </c>
      <c r="Q122" s="37">
        <f t="shared" si="15"/>
        <v>65.45166751287555</v>
      </c>
    </row>
    <row r="123" spans="1:17" s="1" customFormat="1" ht="23.25" customHeight="1">
      <c r="A123" s="32">
        <v>115</v>
      </c>
      <c r="B123" s="33" t="s">
        <v>142</v>
      </c>
      <c r="C123" s="34">
        <v>10641960</v>
      </c>
      <c r="D123" s="35">
        <v>3267302.08</v>
      </c>
      <c r="E123" s="27">
        <f t="shared" si="12"/>
        <v>30.70207067119215</v>
      </c>
      <c r="F123" s="28" t="e">
        <f>+#REF!-E123</f>
        <v>#REF!</v>
      </c>
      <c r="G123" s="25">
        <f t="shared" si="16"/>
        <v>7374657.92</v>
      </c>
      <c r="H123" s="28">
        <f t="shared" si="13"/>
        <v>69.29792932880785</v>
      </c>
      <c r="I123" s="35">
        <v>85500</v>
      </c>
      <c r="J123" s="27">
        <f t="shared" si="14"/>
        <v>0.8034234295186226</v>
      </c>
      <c r="K123" s="35"/>
      <c r="L123" s="27">
        <f t="shared" si="18"/>
        <v>0</v>
      </c>
      <c r="M123" s="26">
        <f t="shared" si="19"/>
        <v>3352802.08</v>
      </c>
      <c r="N123" s="27">
        <f t="shared" si="20"/>
        <v>31.50549410071077</v>
      </c>
      <c r="O123" s="36" t="e">
        <f>+#REF!-N123</f>
        <v>#REF!</v>
      </c>
      <c r="P123" s="35">
        <f t="shared" si="17"/>
        <v>7289157.92</v>
      </c>
      <c r="Q123" s="37">
        <f t="shared" si="15"/>
        <v>68.49450589928922</v>
      </c>
    </row>
    <row r="124" spans="1:17" s="1" customFormat="1" ht="23.25" customHeight="1">
      <c r="A124" s="32">
        <v>116</v>
      </c>
      <c r="B124" s="33" t="s">
        <v>143</v>
      </c>
      <c r="C124" s="34">
        <v>10583400</v>
      </c>
      <c r="D124" s="35">
        <v>3246614.4</v>
      </c>
      <c r="E124" s="27">
        <f t="shared" si="12"/>
        <v>30.67647825840467</v>
      </c>
      <c r="F124" s="28" t="e">
        <f>+#REF!-E124</f>
        <v>#REF!</v>
      </c>
      <c r="G124" s="25">
        <f t="shared" si="16"/>
        <v>7336785.6</v>
      </c>
      <c r="H124" s="28">
        <f t="shared" si="13"/>
        <v>69.32352174159533</v>
      </c>
      <c r="I124" s="35"/>
      <c r="J124" s="27">
        <f t="shared" si="14"/>
        <v>0</v>
      </c>
      <c r="K124" s="35"/>
      <c r="L124" s="27">
        <f t="shared" si="18"/>
        <v>0</v>
      </c>
      <c r="M124" s="26">
        <f t="shared" si="19"/>
        <v>3246614.4</v>
      </c>
      <c r="N124" s="27">
        <f t="shared" si="20"/>
        <v>30.67647825840467</v>
      </c>
      <c r="O124" s="36" t="e">
        <f>+#REF!-N124</f>
        <v>#REF!</v>
      </c>
      <c r="P124" s="35">
        <f t="shared" si="17"/>
        <v>7336785.6</v>
      </c>
      <c r="Q124" s="37">
        <f t="shared" si="15"/>
        <v>69.32352174159533</v>
      </c>
    </row>
    <row r="125" spans="1:17" s="1" customFormat="1" ht="23.25" customHeight="1">
      <c r="A125" s="32">
        <v>117</v>
      </c>
      <c r="B125" s="33" t="s">
        <v>144</v>
      </c>
      <c r="C125" s="34">
        <v>8142280</v>
      </c>
      <c r="D125" s="35">
        <v>2488926.36</v>
      </c>
      <c r="E125" s="27">
        <f t="shared" si="12"/>
        <v>30.567928884784113</v>
      </c>
      <c r="F125" s="28" t="e">
        <f>+#REF!-E125</f>
        <v>#REF!</v>
      </c>
      <c r="G125" s="25">
        <f t="shared" si="16"/>
        <v>5653353.640000001</v>
      </c>
      <c r="H125" s="28">
        <f t="shared" si="13"/>
        <v>69.43207111521589</v>
      </c>
      <c r="I125" s="35"/>
      <c r="J125" s="27">
        <f t="shared" si="14"/>
        <v>0</v>
      </c>
      <c r="K125" s="35"/>
      <c r="L125" s="27">
        <f t="shared" si="18"/>
        <v>0</v>
      </c>
      <c r="M125" s="26">
        <f t="shared" si="19"/>
        <v>2488926.36</v>
      </c>
      <c r="N125" s="27">
        <f t="shared" si="20"/>
        <v>30.567928884784113</v>
      </c>
      <c r="O125" s="36" t="e">
        <f>+#REF!-N125</f>
        <v>#REF!</v>
      </c>
      <c r="P125" s="35">
        <f t="shared" si="17"/>
        <v>5653353.640000001</v>
      </c>
      <c r="Q125" s="37">
        <f t="shared" si="15"/>
        <v>69.43207111521589</v>
      </c>
    </row>
    <row r="126" spans="1:17" s="1" customFormat="1" ht="23.25" customHeight="1">
      <c r="A126" s="32">
        <v>118</v>
      </c>
      <c r="B126" s="33" t="s">
        <v>145</v>
      </c>
      <c r="C126" s="34">
        <v>2704040</v>
      </c>
      <c r="D126" s="35">
        <v>824556.52</v>
      </c>
      <c r="E126" s="27">
        <f t="shared" si="12"/>
        <v>30.49350305468854</v>
      </c>
      <c r="F126" s="28" t="e">
        <f>+#REF!-E126</f>
        <v>#REF!</v>
      </c>
      <c r="G126" s="25">
        <f t="shared" si="16"/>
        <v>1879483.48</v>
      </c>
      <c r="H126" s="28">
        <f t="shared" si="13"/>
        <v>69.50649694531145</v>
      </c>
      <c r="I126" s="35"/>
      <c r="J126" s="27">
        <f t="shared" si="14"/>
        <v>0</v>
      </c>
      <c r="K126" s="35"/>
      <c r="L126" s="27">
        <f t="shared" si="18"/>
        <v>0</v>
      </c>
      <c r="M126" s="26">
        <f t="shared" si="19"/>
        <v>824556.52</v>
      </c>
      <c r="N126" s="27">
        <f t="shared" si="20"/>
        <v>30.49350305468854</v>
      </c>
      <c r="O126" s="36" t="e">
        <f>+#REF!-N126</f>
        <v>#REF!</v>
      </c>
      <c r="P126" s="35">
        <f t="shared" si="17"/>
        <v>1879483.48</v>
      </c>
      <c r="Q126" s="37">
        <f t="shared" si="15"/>
        <v>69.50649694531145</v>
      </c>
    </row>
    <row r="127" spans="1:17" s="1" customFormat="1" ht="23.25" customHeight="1">
      <c r="A127" s="32">
        <v>119</v>
      </c>
      <c r="B127" s="33" t="s">
        <v>146</v>
      </c>
      <c r="C127" s="34">
        <v>14451570</v>
      </c>
      <c r="D127" s="35">
        <v>4406262.2</v>
      </c>
      <c r="E127" s="27">
        <f t="shared" si="12"/>
        <v>30.489851275674546</v>
      </c>
      <c r="F127" s="28" t="e">
        <f>+#REF!-E127</f>
        <v>#REF!</v>
      </c>
      <c r="G127" s="25">
        <f t="shared" si="16"/>
        <v>10045307.8</v>
      </c>
      <c r="H127" s="28">
        <f t="shared" si="13"/>
        <v>69.51014872432546</v>
      </c>
      <c r="I127" s="35"/>
      <c r="J127" s="27">
        <f t="shared" si="14"/>
        <v>0</v>
      </c>
      <c r="K127" s="35"/>
      <c r="L127" s="27">
        <f t="shared" si="18"/>
        <v>0</v>
      </c>
      <c r="M127" s="26">
        <f t="shared" si="19"/>
        <v>4406262.2</v>
      </c>
      <c r="N127" s="27">
        <f t="shared" si="20"/>
        <v>30.489851275674546</v>
      </c>
      <c r="O127" s="36" t="e">
        <f>+#REF!-N127</f>
        <v>#REF!</v>
      </c>
      <c r="P127" s="35">
        <f t="shared" si="17"/>
        <v>10045307.8</v>
      </c>
      <c r="Q127" s="37">
        <f t="shared" si="15"/>
        <v>69.51014872432546</v>
      </c>
    </row>
    <row r="128" spans="1:17" s="1" customFormat="1" ht="23.25" customHeight="1">
      <c r="A128" s="32">
        <v>120</v>
      </c>
      <c r="B128" s="33" t="s">
        <v>147</v>
      </c>
      <c r="C128" s="34">
        <v>3353980</v>
      </c>
      <c r="D128" s="35">
        <v>1019782.73</v>
      </c>
      <c r="E128" s="27">
        <f t="shared" si="12"/>
        <v>30.40515238612037</v>
      </c>
      <c r="F128" s="28" t="e">
        <f>+#REF!-E128</f>
        <v>#REF!</v>
      </c>
      <c r="G128" s="25">
        <f t="shared" si="16"/>
        <v>2334197.27</v>
      </c>
      <c r="H128" s="28">
        <f t="shared" si="13"/>
        <v>69.59484761387964</v>
      </c>
      <c r="I128" s="35"/>
      <c r="J128" s="27">
        <f t="shared" si="14"/>
        <v>0</v>
      </c>
      <c r="K128" s="35"/>
      <c r="L128" s="27">
        <f t="shared" si="18"/>
        <v>0</v>
      </c>
      <c r="M128" s="26">
        <f t="shared" si="19"/>
        <v>1019782.73</v>
      </c>
      <c r="N128" s="27">
        <f t="shared" si="20"/>
        <v>30.40515238612037</v>
      </c>
      <c r="O128" s="36" t="e">
        <f>+#REF!-N128</f>
        <v>#REF!</v>
      </c>
      <c r="P128" s="35">
        <f t="shared" si="17"/>
        <v>2334197.27</v>
      </c>
      <c r="Q128" s="37">
        <f t="shared" si="15"/>
        <v>69.59484761387964</v>
      </c>
    </row>
    <row r="129" spans="1:17" s="1" customFormat="1" ht="23.25" customHeight="1">
      <c r="A129" s="32">
        <v>121</v>
      </c>
      <c r="B129" s="33" t="s">
        <v>148</v>
      </c>
      <c r="C129" s="34">
        <v>16134970</v>
      </c>
      <c r="D129" s="35">
        <v>4892495.58</v>
      </c>
      <c r="E129" s="27">
        <f t="shared" si="12"/>
        <v>30.32230974089199</v>
      </c>
      <c r="F129" s="28" t="e">
        <f>+#REF!-E129</f>
        <v>#REF!</v>
      </c>
      <c r="G129" s="25">
        <f t="shared" si="16"/>
        <v>11242474.42</v>
      </c>
      <c r="H129" s="28">
        <f t="shared" si="13"/>
        <v>69.67769025910802</v>
      </c>
      <c r="I129" s="35">
        <v>31250</v>
      </c>
      <c r="J129" s="27">
        <f t="shared" si="14"/>
        <v>0.1936786991237046</v>
      </c>
      <c r="K129" s="35"/>
      <c r="L129" s="27">
        <f t="shared" si="18"/>
        <v>0</v>
      </c>
      <c r="M129" s="26">
        <f t="shared" si="19"/>
        <v>4923745.58</v>
      </c>
      <c r="N129" s="27">
        <f t="shared" si="20"/>
        <v>30.515988440015693</v>
      </c>
      <c r="O129" s="36" t="e">
        <f>+#REF!-N129</f>
        <v>#REF!</v>
      </c>
      <c r="P129" s="35">
        <f t="shared" si="17"/>
        <v>11211224.42</v>
      </c>
      <c r="Q129" s="37">
        <f t="shared" si="15"/>
        <v>69.48401155998431</v>
      </c>
    </row>
    <row r="130" spans="1:17" s="1" customFormat="1" ht="23.25" customHeight="1">
      <c r="A130" s="32">
        <v>122</v>
      </c>
      <c r="B130" s="33" t="s">
        <v>149</v>
      </c>
      <c r="C130" s="34">
        <v>4662030</v>
      </c>
      <c r="D130" s="35">
        <v>1412555.03</v>
      </c>
      <c r="E130" s="27">
        <f t="shared" si="12"/>
        <v>30.2991407176702</v>
      </c>
      <c r="F130" s="28" t="e">
        <f>+#REF!-E130</f>
        <v>#REF!</v>
      </c>
      <c r="G130" s="25">
        <f t="shared" si="16"/>
        <v>3249474.9699999997</v>
      </c>
      <c r="H130" s="28">
        <f t="shared" si="13"/>
        <v>69.7008592823298</v>
      </c>
      <c r="I130" s="35"/>
      <c r="J130" s="27">
        <f t="shared" si="14"/>
        <v>0</v>
      </c>
      <c r="K130" s="35"/>
      <c r="L130" s="27">
        <f t="shared" si="18"/>
        <v>0</v>
      </c>
      <c r="M130" s="26">
        <f t="shared" si="19"/>
        <v>1412555.03</v>
      </c>
      <c r="N130" s="27">
        <f t="shared" si="20"/>
        <v>30.2991407176702</v>
      </c>
      <c r="O130" s="36" t="e">
        <f>+#REF!-N130</f>
        <v>#REF!</v>
      </c>
      <c r="P130" s="35">
        <f t="shared" si="17"/>
        <v>3249474.9699999997</v>
      </c>
      <c r="Q130" s="37">
        <f t="shared" si="15"/>
        <v>69.7008592823298</v>
      </c>
    </row>
    <row r="131" spans="1:17" s="1" customFormat="1" ht="23.25" customHeight="1">
      <c r="A131" s="32">
        <v>123</v>
      </c>
      <c r="B131" s="33" t="s">
        <v>150</v>
      </c>
      <c r="C131" s="34">
        <v>6592800</v>
      </c>
      <c r="D131" s="35">
        <v>1990200.68</v>
      </c>
      <c r="E131" s="27">
        <f t="shared" si="12"/>
        <v>30.187487562189055</v>
      </c>
      <c r="F131" s="28" t="e">
        <f>+#REF!-E131</f>
        <v>#REF!</v>
      </c>
      <c r="G131" s="25">
        <f t="shared" si="16"/>
        <v>4602599.32</v>
      </c>
      <c r="H131" s="28">
        <f t="shared" si="13"/>
        <v>69.81251243781095</v>
      </c>
      <c r="I131" s="35"/>
      <c r="J131" s="27">
        <f t="shared" si="14"/>
        <v>0</v>
      </c>
      <c r="K131" s="35"/>
      <c r="L131" s="27">
        <f t="shared" si="18"/>
        <v>0</v>
      </c>
      <c r="M131" s="26">
        <f t="shared" si="19"/>
        <v>1990200.68</v>
      </c>
      <c r="N131" s="27">
        <f t="shared" si="20"/>
        <v>30.187487562189055</v>
      </c>
      <c r="O131" s="36" t="e">
        <f>+#REF!-N131</f>
        <v>#REF!</v>
      </c>
      <c r="P131" s="35">
        <f t="shared" si="17"/>
        <v>4602599.32</v>
      </c>
      <c r="Q131" s="37">
        <f t="shared" si="15"/>
        <v>69.81251243781095</v>
      </c>
    </row>
    <row r="132" spans="1:17" s="1" customFormat="1" ht="23.25" customHeight="1">
      <c r="A132" s="32">
        <v>124</v>
      </c>
      <c r="B132" s="33" t="s">
        <v>151</v>
      </c>
      <c r="C132" s="34">
        <v>5732070</v>
      </c>
      <c r="D132" s="35">
        <v>1730155.67</v>
      </c>
      <c r="E132" s="27">
        <f t="shared" si="12"/>
        <v>30.18378474094001</v>
      </c>
      <c r="F132" s="28" t="e">
        <f>+#REF!-E132</f>
        <v>#REF!</v>
      </c>
      <c r="G132" s="25">
        <f t="shared" si="16"/>
        <v>4001914.33</v>
      </c>
      <c r="H132" s="28">
        <f t="shared" si="13"/>
        <v>69.81621525905999</v>
      </c>
      <c r="I132" s="35"/>
      <c r="J132" s="27">
        <f t="shared" si="14"/>
        <v>0</v>
      </c>
      <c r="K132" s="35"/>
      <c r="L132" s="27">
        <f t="shared" si="18"/>
        <v>0</v>
      </c>
      <c r="M132" s="26">
        <f t="shared" si="19"/>
        <v>1730155.67</v>
      </c>
      <c r="N132" s="27">
        <f t="shared" si="20"/>
        <v>30.18378474094001</v>
      </c>
      <c r="O132" s="36" t="e">
        <f>+#REF!-N132</f>
        <v>#REF!</v>
      </c>
      <c r="P132" s="35">
        <f t="shared" si="17"/>
        <v>4001914.33</v>
      </c>
      <c r="Q132" s="37">
        <f t="shared" si="15"/>
        <v>69.81621525905999</v>
      </c>
    </row>
    <row r="133" spans="1:17" s="1" customFormat="1" ht="23.25" customHeight="1">
      <c r="A133" s="32">
        <v>125</v>
      </c>
      <c r="B133" s="33" t="s">
        <v>152</v>
      </c>
      <c r="C133" s="34">
        <v>4717260</v>
      </c>
      <c r="D133" s="35">
        <v>1421519.15</v>
      </c>
      <c r="E133" s="27">
        <f t="shared" si="12"/>
        <v>30.13442443282753</v>
      </c>
      <c r="F133" s="28" t="e">
        <f>+#REF!-E133</f>
        <v>#REF!</v>
      </c>
      <c r="G133" s="25">
        <f t="shared" si="16"/>
        <v>3295740.85</v>
      </c>
      <c r="H133" s="28">
        <f t="shared" si="13"/>
        <v>69.86557556717247</v>
      </c>
      <c r="I133" s="35"/>
      <c r="J133" s="27">
        <f t="shared" si="14"/>
        <v>0</v>
      </c>
      <c r="K133" s="35"/>
      <c r="L133" s="27">
        <f t="shared" si="18"/>
        <v>0</v>
      </c>
      <c r="M133" s="26">
        <f t="shared" si="19"/>
        <v>1421519.15</v>
      </c>
      <c r="N133" s="27">
        <f t="shared" si="20"/>
        <v>30.13442443282753</v>
      </c>
      <c r="O133" s="36" t="e">
        <f>+#REF!-N133</f>
        <v>#REF!</v>
      </c>
      <c r="P133" s="35">
        <f t="shared" si="17"/>
        <v>3295740.85</v>
      </c>
      <c r="Q133" s="37">
        <f t="shared" si="15"/>
        <v>69.86557556717247</v>
      </c>
    </row>
    <row r="134" spans="1:17" s="1" customFormat="1" ht="23.25" customHeight="1">
      <c r="A134" s="32">
        <v>126</v>
      </c>
      <c r="B134" s="33" t="s">
        <v>153</v>
      </c>
      <c r="C134" s="34">
        <v>10463150</v>
      </c>
      <c r="D134" s="35">
        <v>3141843.15</v>
      </c>
      <c r="E134" s="27">
        <f t="shared" si="12"/>
        <v>30.027698637599574</v>
      </c>
      <c r="F134" s="28" t="e">
        <f>+#REF!-E134</f>
        <v>#REF!</v>
      </c>
      <c r="G134" s="25">
        <f t="shared" si="16"/>
        <v>7321306.85</v>
      </c>
      <c r="H134" s="28">
        <f t="shared" si="13"/>
        <v>69.97230136240043</v>
      </c>
      <c r="I134" s="35">
        <v>89506.67</v>
      </c>
      <c r="J134" s="27">
        <f t="shared" si="14"/>
        <v>0.8554466867052465</v>
      </c>
      <c r="K134" s="35"/>
      <c r="L134" s="27">
        <f t="shared" si="18"/>
        <v>0</v>
      </c>
      <c r="M134" s="26">
        <f t="shared" si="19"/>
        <v>3231349.82</v>
      </c>
      <c r="N134" s="27">
        <f t="shared" si="20"/>
        <v>30.883145324304824</v>
      </c>
      <c r="O134" s="36" t="e">
        <f>+#REF!-N134</f>
        <v>#REF!</v>
      </c>
      <c r="P134" s="35">
        <f t="shared" si="17"/>
        <v>7231800.18</v>
      </c>
      <c r="Q134" s="37">
        <f t="shared" si="15"/>
        <v>69.11685467569518</v>
      </c>
    </row>
    <row r="135" spans="1:17" s="1" customFormat="1" ht="23.25" customHeight="1">
      <c r="A135" s="32">
        <v>127</v>
      </c>
      <c r="B135" s="33" t="s">
        <v>154</v>
      </c>
      <c r="C135" s="34">
        <v>2600160</v>
      </c>
      <c r="D135" s="35">
        <v>780357.71</v>
      </c>
      <c r="E135" s="27">
        <f t="shared" si="12"/>
        <v>30.01191119008061</v>
      </c>
      <c r="F135" s="28" t="e">
        <f>+#REF!-E135</f>
        <v>#REF!</v>
      </c>
      <c r="G135" s="25">
        <f t="shared" si="16"/>
        <v>1819802.29</v>
      </c>
      <c r="H135" s="28">
        <f t="shared" si="13"/>
        <v>69.98808880991939</v>
      </c>
      <c r="I135" s="35"/>
      <c r="J135" s="27">
        <f t="shared" si="14"/>
        <v>0</v>
      </c>
      <c r="K135" s="35"/>
      <c r="L135" s="27">
        <f t="shared" si="18"/>
        <v>0</v>
      </c>
      <c r="M135" s="26">
        <f t="shared" si="19"/>
        <v>780357.71</v>
      </c>
      <c r="N135" s="27">
        <f t="shared" si="20"/>
        <v>30.01191119008061</v>
      </c>
      <c r="O135" s="36" t="e">
        <f>+#REF!-N135</f>
        <v>#REF!</v>
      </c>
      <c r="P135" s="35">
        <f t="shared" si="17"/>
        <v>1819802.29</v>
      </c>
      <c r="Q135" s="37">
        <f t="shared" si="15"/>
        <v>69.98808880991939</v>
      </c>
    </row>
    <row r="136" spans="1:17" s="1" customFormat="1" ht="23.25" customHeight="1">
      <c r="A136" s="32">
        <v>128</v>
      </c>
      <c r="B136" s="33" t="s">
        <v>155</v>
      </c>
      <c r="C136" s="34">
        <v>6686650</v>
      </c>
      <c r="D136" s="35">
        <v>1999817.77</v>
      </c>
      <c r="E136" s="27">
        <f aca="true" t="shared" si="21" ref="E136:E199">+D136*100/C136</f>
        <v>29.907618463655194</v>
      </c>
      <c r="F136" s="28" t="e">
        <f>+#REF!-E136</f>
        <v>#REF!</v>
      </c>
      <c r="G136" s="25">
        <f t="shared" si="16"/>
        <v>4686832.23</v>
      </c>
      <c r="H136" s="28">
        <f aca="true" t="shared" si="22" ref="H136:H199">+G136*100/C136</f>
        <v>70.09238153634482</v>
      </c>
      <c r="I136" s="35"/>
      <c r="J136" s="27">
        <f aca="true" t="shared" si="23" ref="J136:J199">+I136*100/C136</f>
        <v>0</v>
      </c>
      <c r="K136" s="35"/>
      <c r="L136" s="27">
        <f t="shared" si="18"/>
        <v>0</v>
      </c>
      <c r="M136" s="26">
        <f t="shared" si="19"/>
        <v>1999817.77</v>
      </c>
      <c r="N136" s="27">
        <f t="shared" si="20"/>
        <v>29.907618463655194</v>
      </c>
      <c r="O136" s="36" t="e">
        <f>+#REF!-N136</f>
        <v>#REF!</v>
      </c>
      <c r="P136" s="35">
        <f t="shared" si="17"/>
        <v>4686832.23</v>
      </c>
      <c r="Q136" s="37">
        <f aca="true" t="shared" si="24" ref="Q136:Q199">+P136*100/C136</f>
        <v>70.09238153634482</v>
      </c>
    </row>
    <row r="137" spans="1:17" s="1" customFormat="1" ht="23.25" customHeight="1">
      <c r="A137" s="32">
        <v>129</v>
      </c>
      <c r="B137" s="33" t="s">
        <v>156</v>
      </c>
      <c r="C137" s="34">
        <v>2386510</v>
      </c>
      <c r="D137" s="35">
        <v>713232.32</v>
      </c>
      <c r="E137" s="27">
        <f t="shared" si="21"/>
        <v>29.885997544531556</v>
      </c>
      <c r="F137" s="28" t="e">
        <f>+#REF!-E137</f>
        <v>#REF!</v>
      </c>
      <c r="G137" s="25">
        <f aca="true" t="shared" si="25" ref="G137:G200">+C137-D137</f>
        <v>1673277.6800000002</v>
      </c>
      <c r="H137" s="28">
        <f t="shared" si="22"/>
        <v>70.11400245546845</v>
      </c>
      <c r="I137" s="35"/>
      <c r="J137" s="27">
        <f t="shared" si="23"/>
        <v>0</v>
      </c>
      <c r="K137" s="35"/>
      <c r="L137" s="27">
        <f t="shared" si="18"/>
        <v>0</v>
      </c>
      <c r="M137" s="26">
        <f t="shared" si="19"/>
        <v>713232.32</v>
      </c>
      <c r="N137" s="27">
        <f t="shared" si="20"/>
        <v>29.885997544531556</v>
      </c>
      <c r="O137" s="36" t="e">
        <f>+#REF!-N137</f>
        <v>#REF!</v>
      </c>
      <c r="P137" s="35">
        <f aca="true" t="shared" si="26" ref="P137:P200">SUM(C137-D137-I137-K137)</f>
        <v>1673277.6800000002</v>
      </c>
      <c r="Q137" s="37">
        <f t="shared" si="24"/>
        <v>70.11400245546845</v>
      </c>
    </row>
    <row r="138" spans="1:17" s="1" customFormat="1" ht="23.25" customHeight="1">
      <c r="A138" s="32">
        <v>130</v>
      </c>
      <c r="B138" s="33" t="s">
        <v>157</v>
      </c>
      <c r="C138" s="34">
        <v>11314920</v>
      </c>
      <c r="D138" s="35">
        <v>3359425.6</v>
      </c>
      <c r="E138" s="27">
        <f t="shared" si="21"/>
        <v>29.690228477090425</v>
      </c>
      <c r="F138" s="28" t="e">
        <f>+#REF!-E138</f>
        <v>#REF!</v>
      </c>
      <c r="G138" s="25">
        <f t="shared" si="25"/>
        <v>7955494.4</v>
      </c>
      <c r="H138" s="28">
        <f t="shared" si="22"/>
        <v>70.30977152290957</v>
      </c>
      <c r="I138" s="35"/>
      <c r="J138" s="27">
        <f t="shared" si="23"/>
        <v>0</v>
      </c>
      <c r="K138" s="35"/>
      <c r="L138" s="27">
        <f t="shared" si="18"/>
        <v>0</v>
      </c>
      <c r="M138" s="26">
        <f t="shared" si="19"/>
        <v>3359425.6</v>
      </c>
      <c r="N138" s="27">
        <f t="shared" si="20"/>
        <v>29.690228477090425</v>
      </c>
      <c r="O138" s="36" t="e">
        <f>+#REF!-N138</f>
        <v>#REF!</v>
      </c>
      <c r="P138" s="35">
        <f t="shared" si="26"/>
        <v>7955494.4</v>
      </c>
      <c r="Q138" s="37">
        <f t="shared" si="24"/>
        <v>70.30977152290957</v>
      </c>
    </row>
    <row r="139" spans="1:17" s="1" customFormat="1" ht="23.25" customHeight="1">
      <c r="A139" s="32">
        <v>131</v>
      </c>
      <c r="B139" s="33" t="s">
        <v>158</v>
      </c>
      <c r="C139" s="34">
        <v>13859360</v>
      </c>
      <c r="D139" s="35">
        <v>4114826.04</v>
      </c>
      <c r="E139" s="27">
        <f t="shared" si="21"/>
        <v>29.689870527932026</v>
      </c>
      <c r="F139" s="28" t="e">
        <f>+#REF!-E139</f>
        <v>#REF!</v>
      </c>
      <c r="G139" s="25">
        <f t="shared" si="25"/>
        <v>9744533.96</v>
      </c>
      <c r="H139" s="28">
        <f t="shared" si="22"/>
        <v>70.31012947206798</v>
      </c>
      <c r="I139" s="35"/>
      <c r="J139" s="27">
        <f t="shared" si="23"/>
        <v>0</v>
      </c>
      <c r="K139" s="35"/>
      <c r="L139" s="27">
        <f t="shared" si="18"/>
        <v>0</v>
      </c>
      <c r="M139" s="26">
        <f t="shared" si="19"/>
        <v>4114826.04</v>
      </c>
      <c r="N139" s="27">
        <f t="shared" si="20"/>
        <v>29.689870527932026</v>
      </c>
      <c r="O139" s="36" t="e">
        <f>+#REF!-N139</f>
        <v>#REF!</v>
      </c>
      <c r="P139" s="35">
        <f t="shared" si="26"/>
        <v>9744533.96</v>
      </c>
      <c r="Q139" s="37">
        <f t="shared" si="24"/>
        <v>70.31012947206798</v>
      </c>
    </row>
    <row r="140" spans="1:17" s="1" customFormat="1" ht="23.25" customHeight="1">
      <c r="A140" s="32">
        <v>132</v>
      </c>
      <c r="B140" s="33" t="s">
        <v>159</v>
      </c>
      <c r="C140" s="34">
        <v>6791460</v>
      </c>
      <c r="D140" s="35">
        <v>2012490.2</v>
      </c>
      <c r="E140" s="27">
        <f t="shared" si="21"/>
        <v>29.6326592514717</v>
      </c>
      <c r="F140" s="28" t="e">
        <f>+#REF!-E140</f>
        <v>#REF!</v>
      </c>
      <c r="G140" s="25">
        <f t="shared" si="25"/>
        <v>4778969.8</v>
      </c>
      <c r="H140" s="28">
        <f t="shared" si="22"/>
        <v>70.36734074852829</v>
      </c>
      <c r="I140" s="35"/>
      <c r="J140" s="27">
        <f t="shared" si="23"/>
        <v>0</v>
      </c>
      <c r="K140" s="35"/>
      <c r="L140" s="27">
        <f t="shared" si="18"/>
        <v>0</v>
      </c>
      <c r="M140" s="26">
        <f t="shared" si="19"/>
        <v>2012490.2</v>
      </c>
      <c r="N140" s="27">
        <f t="shared" si="20"/>
        <v>29.6326592514717</v>
      </c>
      <c r="O140" s="36" t="e">
        <f>+#REF!-N140</f>
        <v>#REF!</v>
      </c>
      <c r="P140" s="35">
        <f t="shared" si="26"/>
        <v>4778969.8</v>
      </c>
      <c r="Q140" s="37">
        <f t="shared" si="24"/>
        <v>70.36734074852829</v>
      </c>
    </row>
    <row r="141" spans="1:17" s="1" customFormat="1" ht="23.25" customHeight="1">
      <c r="A141" s="32">
        <v>133</v>
      </c>
      <c r="B141" s="33" t="s">
        <v>160</v>
      </c>
      <c r="C141" s="34">
        <v>2042526</v>
      </c>
      <c r="D141" s="35">
        <v>604895.9</v>
      </c>
      <c r="E141" s="27">
        <f t="shared" si="21"/>
        <v>29.615089355043704</v>
      </c>
      <c r="F141" s="28" t="e">
        <f>+#REF!-E141</f>
        <v>#REF!</v>
      </c>
      <c r="G141" s="25">
        <f t="shared" si="25"/>
        <v>1437630.1</v>
      </c>
      <c r="H141" s="28">
        <f t="shared" si="22"/>
        <v>70.38491064495629</v>
      </c>
      <c r="I141" s="35"/>
      <c r="J141" s="27">
        <f t="shared" si="23"/>
        <v>0</v>
      </c>
      <c r="K141" s="35"/>
      <c r="L141" s="27">
        <f t="shared" si="18"/>
        <v>0</v>
      </c>
      <c r="M141" s="26">
        <f t="shared" si="19"/>
        <v>604895.9</v>
      </c>
      <c r="N141" s="27">
        <f t="shared" si="20"/>
        <v>29.615089355043704</v>
      </c>
      <c r="O141" s="36" t="e">
        <f>+#REF!-N141</f>
        <v>#REF!</v>
      </c>
      <c r="P141" s="35">
        <f t="shared" si="26"/>
        <v>1437630.1</v>
      </c>
      <c r="Q141" s="37">
        <f t="shared" si="24"/>
        <v>70.38491064495629</v>
      </c>
    </row>
    <row r="142" spans="1:17" s="1" customFormat="1" ht="23.25" customHeight="1">
      <c r="A142" s="32">
        <v>134</v>
      </c>
      <c r="B142" s="33" t="s">
        <v>161</v>
      </c>
      <c r="C142" s="34">
        <v>13373740</v>
      </c>
      <c r="D142" s="35">
        <v>3952967.24</v>
      </c>
      <c r="E142" s="27">
        <f t="shared" si="21"/>
        <v>29.55767975151304</v>
      </c>
      <c r="F142" s="28" t="e">
        <f>+#REF!-E142</f>
        <v>#REF!</v>
      </c>
      <c r="G142" s="25">
        <f t="shared" si="25"/>
        <v>9420772.76</v>
      </c>
      <c r="H142" s="28">
        <f t="shared" si="22"/>
        <v>70.44232024848696</v>
      </c>
      <c r="I142" s="35">
        <v>933142</v>
      </c>
      <c r="J142" s="27">
        <f t="shared" si="23"/>
        <v>6.977419928905452</v>
      </c>
      <c r="K142" s="35"/>
      <c r="L142" s="27">
        <f t="shared" si="18"/>
        <v>0</v>
      </c>
      <c r="M142" s="26">
        <f t="shared" si="19"/>
        <v>4886109.24</v>
      </c>
      <c r="N142" s="27">
        <f t="shared" si="20"/>
        <v>36.53509968041849</v>
      </c>
      <c r="O142" s="36" t="e">
        <f>+#REF!-N142</f>
        <v>#REF!</v>
      </c>
      <c r="P142" s="35">
        <f t="shared" si="26"/>
        <v>8487630.76</v>
      </c>
      <c r="Q142" s="37">
        <f t="shared" si="24"/>
        <v>63.46490031958151</v>
      </c>
    </row>
    <row r="143" spans="1:17" s="1" customFormat="1" ht="23.25" customHeight="1">
      <c r="A143" s="32">
        <v>135</v>
      </c>
      <c r="B143" s="33" t="s">
        <v>162</v>
      </c>
      <c r="C143" s="34">
        <v>5848540</v>
      </c>
      <c r="D143" s="35">
        <v>1725911.58</v>
      </c>
      <c r="E143" s="27">
        <f t="shared" si="21"/>
        <v>29.510126971859645</v>
      </c>
      <c r="F143" s="28" t="e">
        <f>+#REF!-E143</f>
        <v>#REF!</v>
      </c>
      <c r="G143" s="25">
        <f t="shared" si="25"/>
        <v>4122628.42</v>
      </c>
      <c r="H143" s="28">
        <f t="shared" si="22"/>
        <v>70.48987302814035</v>
      </c>
      <c r="I143" s="35"/>
      <c r="J143" s="27">
        <f t="shared" si="23"/>
        <v>0</v>
      </c>
      <c r="K143" s="35"/>
      <c r="L143" s="27">
        <f t="shared" si="18"/>
        <v>0</v>
      </c>
      <c r="M143" s="26">
        <f t="shared" si="19"/>
        <v>1725911.58</v>
      </c>
      <c r="N143" s="27">
        <f t="shared" si="20"/>
        <v>29.510126971859645</v>
      </c>
      <c r="O143" s="36" t="e">
        <f>+#REF!-N143</f>
        <v>#REF!</v>
      </c>
      <c r="P143" s="34">
        <f t="shared" si="26"/>
        <v>4122628.42</v>
      </c>
      <c r="Q143" s="36">
        <f t="shared" si="24"/>
        <v>70.48987302814035</v>
      </c>
    </row>
    <row r="144" spans="1:17" s="1" customFormat="1" ht="23.25" customHeight="1">
      <c r="A144" s="32">
        <v>136</v>
      </c>
      <c r="B144" s="33" t="s">
        <v>163</v>
      </c>
      <c r="C144" s="34">
        <v>8331620</v>
      </c>
      <c r="D144" s="35">
        <v>2453284.05</v>
      </c>
      <c r="E144" s="27">
        <f t="shared" si="21"/>
        <v>29.445462587107905</v>
      </c>
      <c r="F144" s="28" t="e">
        <f>+#REF!-E144</f>
        <v>#REF!</v>
      </c>
      <c r="G144" s="25">
        <f t="shared" si="25"/>
        <v>5878335.95</v>
      </c>
      <c r="H144" s="28">
        <f t="shared" si="22"/>
        <v>70.55453741289209</v>
      </c>
      <c r="I144" s="35"/>
      <c r="J144" s="27">
        <f t="shared" si="23"/>
        <v>0</v>
      </c>
      <c r="K144" s="35"/>
      <c r="L144" s="27">
        <f t="shared" si="18"/>
        <v>0</v>
      </c>
      <c r="M144" s="26">
        <f t="shared" si="19"/>
        <v>2453284.05</v>
      </c>
      <c r="N144" s="27">
        <f t="shared" si="20"/>
        <v>29.445462587107905</v>
      </c>
      <c r="O144" s="36" t="e">
        <f>+#REF!-N144</f>
        <v>#REF!</v>
      </c>
      <c r="P144" s="35">
        <f t="shared" si="26"/>
        <v>5878335.95</v>
      </c>
      <c r="Q144" s="37">
        <f t="shared" si="24"/>
        <v>70.55453741289209</v>
      </c>
    </row>
    <row r="145" spans="1:17" s="1" customFormat="1" ht="23.25" customHeight="1">
      <c r="A145" s="32">
        <v>137</v>
      </c>
      <c r="B145" s="33" t="s">
        <v>164</v>
      </c>
      <c r="C145" s="34">
        <v>4643340</v>
      </c>
      <c r="D145" s="35">
        <v>1365580.99</v>
      </c>
      <c r="E145" s="27">
        <f t="shared" si="21"/>
        <v>29.409455047444297</v>
      </c>
      <c r="F145" s="28" t="e">
        <f>+#REF!-E145</f>
        <v>#REF!</v>
      </c>
      <c r="G145" s="25">
        <f t="shared" si="25"/>
        <v>3277759.01</v>
      </c>
      <c r="H145" s="28">
        <f t="shared" si="22"/>
        <v>70.5905449525557</v>
      </c>
      <c r="I145" s="35"/>
      <c r="J145" s="27">
        <f t="shared" si="23"/>
        <v>0</v>
      </c>
      <c r="K145" s="35"/>
      <c r="L145" s="27">
        <f aca="true" t="shared" si="27" ref="L145:L208">+K145*100/C145</f>
        <v>0</v>
      </c>
      <c r="M145" s="26">
        <f aca="true" t="shared" si="28" ref="M145:M208">SUM(D145+I145)</f>
        <v>1365580.99</v>
      </c>
      <c r="N145" s="27">
        <f aca="true" t="shared" si="29" ref="N145:N208">SUM(M145*100/C145)</f>
        <v>29.409455047444297</v>
      </c>
      <c r="O145" s="36" t="e">
        <f>+#REF!-N145</f>
        <v>#REF!</v>
      </c>
      <c r="P145" s="35">
        <f t="shared" si="26"/>
        <v>3277759.01</v>
      </c>
      <c r="Q145" s="37">
        <f t="shared" si="24"/>
        <v>70.5905449525557</v>
      </c>
    </row>
    <row r="146" spans="1:17" s="1" customFormat="1" ht="23.25" customHeight="1">
      <c r="A146" s="32">
        <v>138</v>
      </c>
      <c r="B146" s="33" t="s">
        <v>165</v>
      </c>
      <c r="C146" s="34">
        <v>3687880</v>
      </c>
      <c r="D146" s="35">
        <v>1082959.57</v>
      </c>
      <c r="E146" s="27">
        <f t="shared" si="21"/>
        <v>29.365368992483486</v>
      </c>
      <c r="F146" s="28" t="e">
        <f>+#REF!-E146</f>
        <v>#REF!</v>
      </c>
      <c r="G146" s="25">
        <f t="shared" si="25"/>
        <v>2604920.4299999997</v>
      </c>
      <c r="H146" s="28">
        <f t="shared" si="22"/>
        <v>70.6346310075165</v>
      </c>
      <c r="I146" s="35"/>
      <c r="J146" s="27">
        <f t="shared" si="23"/>
        <v>0</v>
      </c>
      <c r="K146" s="35"/>
      <c r="L146" s="27">
        <f t="shared" si="27"/>
        <v>0</v>
      </c>
      <c r="M146" s="26">
        <f t="shared" si="28"/>
        <v>1082959.57</v>
      </c>
      <c r="N146" s="27">
        <f t="shared" si="29"/>
        <v>29.365368992483486</v>
      </c>
      <c r="O146" s="36" t="e">
        <f>+#REF!-N146</f>
        <v>#REF!</v>
      </c>
      <c r="P146" s="35">
        <f t="shared" si="26"/>
        <v>2604920.4299999997</v>
      </c>
      <c r="Q146" s="37">
        <f t="shared" si="24"/>
        <v>70.6346310075165</v>
      </c>
    </row>
    <row r="147" spans="1:17" s="1" customFormat="1" ht="23.25" customHeight="1">
      <c r="A147" s="32">
        <v>139</v>
      </c>
      <c r="B147" s="33" t="s">
        <v>166</v>
      </c>
      <c r="C147" s="34">
        <v>4453090</v>
      </c>
      <c r="D147" s="35">
        <v>1299970</v>
      </c>
      <c r="E147" s="27">
        <f t="shared" si="21"/>
        <v>29.1925382150372</v>
      </c>
      <c r="F147" s="28" t="e">
        <f>+#REF!-E147</f>
        <v>#REF!</v>
      </c>
      <c r="G147" s="25">
        <f t="shared" si="25"/>
        <v>3153120</v>
      </c>
      <c r="H147" s="28">
        <f t="shared" si="22"/>
        <v>70.8074617849628</v>
      </c>
      <c r="I147" s="35"/>
      <c r="J147" s="27">
        <f t="shared" si="23"/>
        <v>0</v>
      </c>
      <c r="K147" s="35"/>
      <c r="L147" s="27">
        <f t="shared" si="27"/>
        <v>0</v>
      </c>
      <c r="M147" s="26">
        <f t="shared" si="28"/>
        <v>1299970</v>
      </c>
      <c r="N147" s="27">
        <f t="shared" si="29"/>
        <v>29.1925382150372</v>
      </c>
      <c r="O147" s="36" t="e">
        <f>+#REF!-N147</f>
        <v>#REF!</v>
      </c>
      <c r="P147" s="35">
        <f t="shared" si="26"/>
        <v>3153120</v>
      </c>
      <c r="Q147" s="37">
        <f t="shared" si="24"/>
        <v>70.8074617849628</v>
      </c>
    </row>
    <row r="148" spans="1:17" s="1" customFormat="1" ht="23.25" customHeight="1">
      <c r="A148" s="32">
        <v>140</v>
      </c>
      <c r="B148" s="33" t="s">
        <v>167</v>
      </c>
      <c r="C148" s="34">
        <v>5042710</v>
      </c>
      <c r="D148" s="35">
        <v>1467211.06</v>
      </c>
      <c r="E148" s="27">
        <f t="shared" si="21"/>
        <v>29.095685851456857</v>
      </c>
      <c r="F148" s="28" t="e">
        <f>+#REF!-E148</f>
        <v>#REF!</v>
      </c>
      <c r="G148" s="25">
        <f t="shared" si="25"/>
        <v>3575498.94</v>
      </c>
      <c r="H148" s="28">
        <f t="shared" si="22"/>
        <v>70.90431414854315</v>
      </c>
      <c r="I148" s="35"/>
      <c r="J148" s="27">
        <f t="shared" si="23"/>
        <v>0</v>
      </c>
      <c r="K148" s="35"/>
      <c r="L148" s="27">
        <f t="shared" si="27"/>
        <v>0</v>
      </c>
      <c r="M148" s="26">
        <f t="shared" si="28"/>
        <v>1467211.06</v>
      </c>
      <c r="N148" s="27">
        <f t="shared" si="29"/>
        <v>29.095685851456857</v>
      </c>
      <c r="O148" s="36" t="e">
        <f>+#REF!-N148</f>
        <v>#REF!</v>
      </c>
      <c r="P148" s="35">
        <f t="shared" si="26"/>
        <v>3575498.94</v>
      </c>
      <c r="Q148" s="37">
        <f t="shared" si="24"/>
        <v>70.90431414854315</v>
      </c>
    </row>
    <row r="149" spans="1:17" s="1" customFormat="1" ht="23.25" customHeight="1">
      <c r="A149" s="32">
        <v>141</v>
      </c>
      <c r="B149" s="33" t="s">
        <v>168</v>
      </c>
      <c r="C149" s="34">
        <v>9653380</v>
      </c>
      <c r="D149" s="35">
        <v>2808626.29</v>
      </c>
      <c r="E149" s="27">
        <f t="shared" si="21"/>
        <v>29.0947449494374</v>
      </c>
      <c r="F149" s="28" t="e">
        <f>+#REF!-E149</f>
        <v>#REF!</v>
      </c>
      <c r="G149" s="25">
        <f t="shared" si="25"/>
        <v>6844753.71</v>
      </c>
      <c r="H149" s="28">
        <f t="shared" si="22"/>
        <v>70.9052550505626</v>
      </c>
      <c r="I149" s="35">
        <v>10015.2</v>
      </c>
      <c r="J149" s="27">
        <f t="shared" si="23"/>
        <v>0.10374811723976474</v>
      </c>
      <c r="K149" s="35"/>
      <c r="L149" s="27">
        <f t="shared" si="27"/>
        <v>0</v>
      </c>
      <c r="M149" s="26">
        <f t="shared" si="28"/>
        <v>2818641.49</v>
      </c>
      <c r="N149" s="27">
        <f t="shared" si="29"/>
        <v>29.198493066677162</v>
      </c>
      <c r="O149" s="36" t="e">
        <f>+#REF!-N149</f>
        <v>#REF!</v>
      </c>
      <c r="P149" s="35">
        <f t="shared" si="26"/>
        <v>6834738.51</v>
      </c>
      <c r="Q149" s="37">
        <f t="shared" si="24"/>
        <v>70.80150693332284</v>
      </c>
    </row>
    <row r="150" spans="1:17" s="1" customFormat="1" ht="23.25" customHeight="1">
      <c r="A150" s="32">
        <v>142</v>
      </c>
      <c r="B150" s="33" t="s">
        <v>169</v>
      </c>
      <c r="C150" s="34">
        <v>10352260</v>
      </c>
      <c r="D150" s="35">
        <v>3004461.07</v>
      </c>
      <c r="E150" s="27">
        <f t="shared" si="21"/>
        <v>29.02227214154204</v>
      </c>
      <c r="F150" s="28" t="e">
        <f>+#REF!-E150</f>
        <v>#REF!</v>
      </c>
      <c r="G150" s="25">
        <f t="shared" si="25"/>
        <v>7347798.93</v>
      </c>
      <c r="H150" s="28">
        <f t="shared" si="22"/>
        <v>70.97772785845795</v>
      </c>
      <c r="I150" s="35">
        <v>1538266.59</v>
      </c>
      <c r="J150" s="27">
        <f t="shared" si="23"/>
        <v>14.859234505315747</v>
      </c>
      <c r="K150" s="35"/>
      <c r="L150" s="27">
        <f t="shared" si="27"/>
        <v>0</v>
      </c>
      <c r="M150" s="26">
        <f t="shared" si="28"/>
        <v>4542727.66</v>
      </c>
      <c r="N150" s="27">
        <f t="shared" si="29"/>
        <v>43.88150664685779</v>
      </c>
      <c r="O150" s="36" t="e">
        <f>+#REF!-N150</f>
        <v>#REF!</v>
      </c>
      <c r="P150" s="35">
        <f t="shared" si="26"/>
        <v>5809532.34</v>
      </c>
      <c r="Q150" s="37">
        <f t="shared" si="24"/>
        <v>56.11849335314221</v>
      </c>
    </row>
    <row r="151" spans="1:17" s="1" customFormat="1" ht="23.25" customHeight="1">
      <c r="A151" s="32">
        <v>143</v>
      </c>
      <c r="B151" s="33" t="s">
        <v>170</v>
      </c>
      <c r="C151" s="34">
        <v>10454790</v>
      </c>
      <c r="D151" s="35">
        <v>3033579.43</v>
      </c>
      <c r="E151" s="27">
        <f t="shared" si="21"/>
        <v>29.016167995722533</v>
      </c>
      <c r="F151" s="28" t="e">
        <f>+#REF!-E151</f>
        <v>#REF!</v>
      </c>
      <c r="G151" s="25">
        <f t="shared" si="25"/>
        <v>7421210.57</v>
      </c>
      <c r="H151" s="28">
        <f t="shared" si="22"/>
        <v>70.98383200427746</v>
      </c>
      <c r="I151" s="35">
        <v>95104</v>
      </c>
      <c r="J151" s="27">
        <f t="shared" si="23"/>
        <v>0.9096691564345147</v>
      </c>
      <c r="K151" s="35"/>
      <c r="L151" s="27">
        <f t="shared" si="27"/>
        <v>0</v>
      </c>
      <c r="M151" s="26">
        <f t="shared" si="28"/>
        <v>3128683.43</v>
      </c>
      <c r="N151" s="27">
        <f t="shared" si="29"/>
        <v>29.92583715215705</v>
      </c>
      <c r="O151" s="36" t="e">
        <f>+#REF!-N151</f>
        <v>#REF!</v>
      </c>
      <c r="P151" s="35">
        <f t="shared" si="26"/>
        <v>7326106.57</v>
      </c>
      <c r="Q151" s="37">
        <f t="shared" si="24"/>
        <v>70.07416284784296</v>
      </c>
    </row>
    <row r="152" spans="1:17" s="1" customFormat="1" ht="23.25" customHeight="1">
      <c r="A152" s="32">
        <v>144</v>
      </c>
      <c r="B152" s="33" t="s">
        <v>171</v>
      </c>
      <c r="C152" s="34">
        <v>4492690</v>
      </c>
      <c r="D152" s="35">
        <v>1303394.11</v>
      </c>
      <c r="E152" s="27">
        <f t="shared" si="21"/>
        <v>29.011441029761684</v>
      </c>
      <c r="F152" s="28" t="e">
        <f>+#REF!-E152</f>
        <v>#REF!</v>
      </c>
      <c r="G152" s="25">
        <f t="shared" si="25"/>
        <v>3189295.8899999997</v>
      </c>
      <c r="H152" s="28">
        <f t="shared" si="22"/>
        <v>70.9885589702383</v>
      </c>
      <c r="I152" s="35"/>
      <c r="J152" s="27">
        <f t="shared" si="23"/>
        <v>0</v>
      </c>
      <c r="K152" s="35"/>
      <c r="L152" s="27">
        <f t="shared" si="27"/>
        <v>0</v>
      </c>
      <c r="M152" s="26">
        <f t="shared" si="28"/>
        <v>1303394.11</v>
      </c>
      <c r="N152" s="27">
        <f t="shared" si="29"/>
        <v>29.011441029761684</v>
      </c>
      <c r="O152" s="36" t="e">
        <f>+#REF!-N152</f>
        <v>#REF!</v>
      </c>
      <c r="P152" s="35">
        <f t="shared" si="26"/>
        <v>3189295.8899999997</v>
      </c>
      <c r="Q152" s="37">
        <f t="shared" si="24"/>
        <v>70.9885589702383</v>
      </c>
    </row>
    <row r="153" spans="1:17" s="1" customFormat="1" ht="23.25" customHeight="1">
      <c r="A153" s="32">
        <v>145</v>
      </c>
      <c r="B153" s="33" t="s">
        <v>172</v>
      </c>
      <c r="C153" s="34">
        <v>5230820</v>
      </c>
      <c r="D153" s="35">
        <v>1515908.01</v>
      </c>
      <c r="E153" s="27">
        <f t="shared" si="21"/>
        <v>28.980313029314715</v>
      </c>
      <c r="F153" s="28" t="e">
        <f>+#REF!-E153</f>
        <v>#REF!</v>
      </c>
      <c r="G153" s="25">
        <f t="shared" si="25"/>
        <v>3714911.99</v>
      </c>
      <c r="H153" s="28">
        <f t="shared" si="22"/>
        <v>71.01968697068529</v>
      </c>
      <c r="I153" s="35"/>
      <c r="J153" s="27">
        <f t="shared" si="23"/>
        <v>0</v>
      </c>
      <c r="K153" s="35"/>
      <c r="L153" s="27">
        <f t="shared" si="27"/>
        <v>0</v>
      </c>
      <c r="M153" s="26">
        <f t="shared" si="28"/>
        <v>1515908.01</v>
      </c>
      <c r="N153" s="27">
        <f t="shared" si="29"/>
        <v>28.980313029314715</v>
      </c>
      <c r="O153" s="36" t="e">
        <f>+#REF!-N153</f>
        <v>#REF!</v>
      </c>
      <c r="P153" s="35">
        <f t="shared" si="26"/>
        <v>3714911.99</v>
      </c>
      <c r="Q153" s="37">
        <f t="shared" si="24"/>
        <v>71.01968697068529</v>
      </c>
    </row>
    <row r="154" spans="1:17" s="1" customFormat="1" ht="23.25" customHeight="1">
      <c r="A154" s="32">
        <v>146</v>
      </c>
      <c r="B154" s="33" t="s">
        <v>173</v>
      </c>
      <c r="C154" s="34">
        <v>3497860</v>
      </c>
      <c r="D154" s="35">
        <v>1010700.75</v>
      </c>
      <c r="E154" s="27">
        <f t="shared" si="21"/>
        <v>28.894831411205708</v>
      </c>
      <c r="F154" s="28" t="e">
        <f>+#REF!-E154</f>
        <v>#REF!</v>
      </c>
      <c r="G154" s="25">
        <f t="shared" si="25"/>
        <v>2487159.25</v>
      </c>
      <c r="H154" s="28">
        <f t="shared" si="22"/>
        <v>71.10516858879429</v>
      </c>
      <c r="I154" s="35"/>
      <c r="J154" s="27">
        <f t="shared" si="23"/>
        <v>0</v>
      </c>
      <c r="K154" s="35"/>
      <c r="L154" s="27">
        <f t="shared" si="27"/>
        <v>0</v>
      </c>
      <c r="M154" s="26">
        <f t="shared" si="28"/>
        <v>1010700.75</v>
      </c>
      <c r="N154" s="27">
        <f t="shared" si="29"/>
        <v>28.894831411205708</v>
      </c>
      <c r="O154" s="36" t="e">
        <f>+#REF!-N154</f>
        <v>#REF!</v>
      </c>
      <c r="P154" s="35">
        <f t="shared" si="26"/>
        <v>2487159.25</v>
      </c>
      <c r="Q154" s="37">
        <f t="shared" si="24"/>
        <v>71.10516858879429</v>
      </c>
    </row>
    <row r="155" spans="1:17" s="1" customFormat="1" ht="23.25" customHeight="1">
      <c r="A155" s="32">
        <v>147</v>
      </c>
      <c r="B155" s="33" t="s">
        <v>174</v>
      </c>
      <c r="C155" s="34">
        <v>7420740</v>
      </c>
      <c r="D155" s="35">
        <v>2144152.22</v>
      </c>
      <c r="E155" s="27">
        <f t="shared" si="21"/>
        <v>28.894048571975304</v>
      </c>
      <c r="F155" s="28" t="e">
        <f>+#REF!-E155</f>
        <v>#REF!</v>
      </c>
      <c r="G155" s="25">
        <f t="shared" si="25"/>
        <v>5276587.779999999</v>
      </c>
      <c r="H155" s="28">
        <f t="shared" si="22"/>
        <v>71.1059514280247</v>
      </c>
      <c r="I155" s="35"/>
      <c r="J155" s="27">
        <f t="shared" si="23"/>
        <v>0</v>
      </c>
      <c r="K155" s="35"/>
      <c r="L155" s="27">
        <f t="shared" si="27"/>
        <v>0</v>
      </c>
      <c r="M155" s="26">
        <f t="shared" si="28"/>
        <v>2144152.22</v>
      </c>
      <c r="N155" s="27">
        <f t="shared" si="29"/>
        <v>28.894048571975304</v>
      </c>
      <c r="O155" s="36" t="e">
        <f>+#REF!-N155</f>
        <v>#REF!</v>
      </c>
      <c r="P155" s="35">
        <f t="shared" si="26"/>
        <v>5276587.779999999</v>
      </c>
      <c r="Q155" s="37">
        <f t="shared" si="24"/>
        <v>71.1059514280247</v>
      </c>
    </row>
    <row r="156" spans="1:17" s="1" customFormat="1" ht="23.25" customHeight="1">
      <c r="A156" s="32">
        <v>148</v>
      </c>
      <c r="B156" s="33" t="s">
        <v>175</v>
      </c>
      <c r="C156" s="34">
        <v>7877300</v>
      </c>
      <c r="D156" s="35">
        <v>2273410.03</v>
      </c>
      <c r="E156" s="27">
        <f t="shared" si="21"/>
        <v>28.860269762482066</v>
      </c>
      <c r="F156" s="28" t="e">
        <f>+#REF!-E156</f>
        <v>#REF!</v>
      </c>
      <c r="G156" s="25">
        <f t="shared" si="25"/>
        <v>5603889.970000001</v>
      </c>
      <c r="H156" s="28">
        <f t="shared" si="22"/>
        <v>71.13973023751795</v>
      </c>
      <c r="I156" s="35"/>
      <c r="J156" s="27">
        <f t="shared" si="23"/>
        <v>0</v>
      </c>
      <c r="K156" s="35"/>
      <c r="L156" s="27">
        <f t="shared" si="27"/>
        <v>0</v>
      </c>
      <c r="M156" s="26">
        <f t="shared" si="28"/>
        <v>2273410.03</v>
      </c>
      <c r="N156" s="27">
        <f t="shared" si="29"/>
        <v>28.860269762482066</v>
      </c>
      <c r="O156" s="36" t="e">
        <f>+#REF!-N156</f>
        <v>#REF!</v>
      </c>
      <c r="P156" s="35">
        <f t="shared" si="26"/>
        <v>5603889.970000001</v>
      </c>
      <c r="Q156" s="37">
        <f t="shared" si="24"/>
        <v>71.13973023751795</v>
      </c>
    </row>
    <row r="157" spans="1:17" s="1" customFormat="1" ht="23.25" customHeight="1">
      <c r="A157" s="32">
        <v>149</v>
      </c>
      <c r="B157" s="33" t="s">
        <v>176</v>
      </c>
      <c r="C157" s="34">
        <v>7444060</v>
      </c>
      <c r="D157" s="35">
        <v>2133304.99</v>
      </c>
      <c r="E157" s="27">
        <f t="shared" si="21"/>
        <v>28.6578156274936</v>
      </c>
      <c r="F157" s="28" t="e">
        <f>+#REF!-E157</f>
        <v>#REF!</v>
      </c>
      <c r="G157" s="25">
        <f t="shared" si="25"/>
        <v>5310755.01</v>
      </c>
      <c r="H157" s="28">
        <f t="shared" si="22"/>
        <v>71.3421843725064</v>
      </c>
      <c r="I157" s="35">
        <v>24383</v>
      </c>
      <c r="J157" s="27">
        <f t="shared" si="23"/>
        <v>0.32754975107669737</v>
      </c>
      <c r="K157" s="35"/>
      <c r="L157" s="27">
        <f t="shared" si="27"/>
        <v>0</v>
      </c>
      <c r="M157" s="26">
        <f t="shared" si="28"/>
        <v>2157687.99</v>
      </c>
      <c r="N157" s="27">
        <f t="shared" si="29"/>
        <v>28.9853653785703</v>
      </c>
      <c r="O157" s="36" t="e">
        <f>+#REF!-N157</f>
        <v>#REF!</v>
      </c>
      <c r="P157" s="35">
        <f t="shared" si="26"/>
        <v>5286372.01</v>
      </c>
      <c r="Q157" s="37">
        <f t="shared" si="24"/>
        <v>71.0146346214297</v>
      </c>
    </row>
    <row r="158" spans="1:17" s="1" customFormat="1" ht="23.25" customHeight="1">
      <c r="A158" s="32">
        <v>150</v>
      </c>
      <c r="B158" s="33" t="s">
        <v>177</v>
      </c>
      <c r="C158" s="34">
        <v>7575020</v>
      </c>
      <c r="D158" s="35">
        <v>2163958.94</v>
      </c>
      <c r="E158" s="27">
        <f t="shared" si="21"/>
        <v>28.567039294945754</v>
      </c>
      <c r="F158" s="28" t="e">
        <f>+#REF!-E158</f>
        <v>#REF!</v>
      </c>
      <c r="G158" s="25">
        <f t="shared" si="25"/>
        <v>5411061.0600000005</v>
      </c>
      <c r="H158" s="28">
        <f t="shared" si="22"/>
        <v>71.43296070505424</v>
      </c>
      <c r="I158" s="35">
        <v>6240</v>
      </c>
      <c r="J158" s="27">
        <f t="shared" si="23"/>
        <v>0.08237602012931979</v>
      </c>
      <c r="K158" s="35"/>
      <c r="L158" s="27">
        <f t="shared" si="27"/>
        <v>0</v>
      </c>
      <c r="M158" s="26">
        <f t="shared" si="28"/>
        <v>2170198.94</v>
      </c>
      <c r="N158" s="27">
        <f t="shared" si="29"/>
        <v>28.649415315075075</v>
      </c>
      <c r="O158" s="36" t="e">
        <f>+#REF!-N158</f>
        <v>#REF!</v>
      </c>
      <c r="P158" s="35">
        <f t="shared" si="26"/>
        <v>5404821.0600000005</v>
      </c>
      <c r="Q158" s="37">
        <f t="shared" si="24"/>
        <v>71.35058468492493</v>
      </c>
    </row>
    <row r="159" spans="1:17" s="1" customFormat="1" ht="23.25" customHeight="1">
      <c r="A159" s="32">
        <v>151</v>
      </c>
      <c r="B159" s="33" t="s">
        <v>178</v>
      </c>
      <c r="C159" s="34">
        <v>1272400</v>
      </c>
      <c r="D159" s="35">
        <v>363234.92</v>
      </c>
      <c r="E159" s="27">
        <f t="shared" si="21"/>
        <v>28.54722728701666</v>
      </c>
      <c r="F159" s="28" t="e">
        <f>+#REF!-E159</f>
        <v>#REF!</v>
      </c>
      <c r="G159" s="25">
        <f t="shared" si="25"/>
        <v>909165.0800000001</v>
      </c>
      <c r="H159" s="28">
        <f t="shared" si="22"/>
        <v>71.45277271298333</v>
      </c>
      <c r="I159" s="35"/>
      <c r="J159" s="27">
        <f t="shared" si="23"/>
        <v>0</v>
      </c>
      <c r="K159" s="35"/>
      <c r="L159" s="27">
        <f t="shared" si="27"/>
        <v>0</v>
      </c>
      <c r="M159" s="26">
        <f t="shared" si="28"/>
        <v>363234.92</v>
      </c>
      <c r="N159" s="27">
        <f t="shared" si="29"/>
        <v>28.54722728701666</v>
      </c>
      <c r="O159" s="36" t="e">
        <f>+#REF!-N159</f>
        <v>#REF!</v>
      </c>
      <c r="P159" s="35">
        <f t="shared" si="26"/>
        <v>909165.0800000001</v>
      </c>
      <c r="Q159" s="37">
        <f t="shared" si="24"/>
        <v>71.45277271298333</v>
      </c>
    </row>
    <row r="160" spans="1:17" s="1" customFormat="1" ht="23.25" customHeight="1">
      <c r="A160" s="32">
        <v>152</v>
      </c>
      <c r="B160" s="33" t="s">
        <v>179</v>
      </c>
      <c r="C160" s="34">
        <v>6762710</v>
      </c>
      <c r="D160" s="35">
        <v>1930381.9</v>
      </c>
      <c r="E160" s="27">
        <f t="shared" si="21"/>
        <v>28.544502130063243</v>
      </c>
      <c r="F160" s="28" t="e">
        <f>+#REF!-E160</f>
        <v>#REF!</v>
      </c>
      <c r="G160" s="25">
        <f t="shared" si="25"/>
        <v>4832328.1</v>
      </c>
      <c r="H160" s="28">
        <f t="shared" si="22"/>
        <v>71.45549786993675</v>
      </c>
      <c r="I160" s="35"/>
      <c r="J160" s="27">
        <f t="shared" si="23"/>
        <v>0</v>
      </c>
      <c r="K160" s="35"/>
      <c r="L160" s="27">
        <f t="shared" si="27"/>
        <v>0</v>
      </c>
      <c r="M160" s="26">
        <f t="shared" si="28"/>
        <v>1930381.9</v>
      </c>
      <c r="N160" s="27">
        <f t="shared" si="29"/>
        <v>28.544502130063243</v>
      </c>
      <c r="O160" s="36" t="e">
        <f>+#REF!-N160</f>
        <v>#REF!</v>
      </c>
      <c r="P160" s="35">
        <f t="shared" si="26"/>
        <v>4832328.1</v>
      </c>
      <c r="Q160" s="37">
        <f t="shared" si="24"/>
        <v>71.45549786993675</v>
      </c>
    </row>
    <row r="161" spans="1:17" s="1" customFormat="1" ht="23.25" customHeight="1">
      <c r="A161" s="32">
        <v>153</v>
      </c>
      <c r="B161" s="33" t="s">
        <v>180</v>
      </c>
      <c r="C161" s="34">
        <v>10718000</v>
      </c>
      <c r="D161" s="35">
        <v>3050843.76</v>
      </c>
      <c r="E161" s="27">
        <f t="shared" si="21"/>
        <v>28.464674006344467</v>
      </c>
      <c r="F161" s="28" t="e">
        <f>+#REF!-E161</f>
        <v>#REF!</v>
      </c>
      <c r="G161" s="25">
        <f t="shared" si="25"/>
        <v>7667156.24</v>
      </c>
      <c r="H161" s="28">
        <f t="shared" si="22"/>
        <v>71.53532599365553</v>
      </c>
      <c r="I161" s="35">
        <v>11500</v>
      </c>
      <c r="J161" s="27">
        <f t="shared" si="23"/>
        <v>0.1072961373390558</v>
      </c>
      <c r="K161" s="35"/>
      <c r="L161" s="27">
        <f t="shared" si="27"/>
        <v>0</v>
      </c>
      <c r="M161" s="26">
        <f t="shared" si="28"/>
        <v>3062343.76</v>
      </c>
      <c r="N161" s="27">
        <f t="shared" si="29"/>
        <v>28.571970143683522</v>
      </c>
      <c r="O161" s="36" t="e">
        <f>+#REF!-N161</f>
        <v>#REF!</v>
      </c>
      <c r="P161" s="35">
        <f t="shared" si="26"/>
        <v>7655656.24</v>
      </c>
      <c r="Q161" s="37">
        <f t="shared" si="24"/>
        <v>71.42802985631647</v>
      </c>
    </row>
    <row r="162" spans="1:17" s="1" customFormat="1" ht="23.25" customHeight="1">
      <c r="A162" s="32">
        <v>154</v>
      </c>
      <c r="B162" s="33" t="s">
        <v>181</v>
      </c>
      <c r="C162" s="34">
        <v>1750240</v>
      </c>
      <c r="D162" s="35">
        <v>498113.58</v>
      </c>
      <c r="E162" s="27">
        <f t="shared" si="21"/>
        <v>28.459730094158516</v>
      </c>
      <c r="F162" s="28" t="e">
        <f>+#REF!-E162</f>
        <v>#REF!</v>
      </c>
      <c r="G162" s="25">
        <f t="shared" si="25"/>
        <v>1252126.42</v>
      </c>
      <c r="H162" s="28">
        <f t="shared" si="22"/>
        <v>71.54026990584148</v>
      </c>
      <c r="I162" s="35"/>
      <c r="J162" s="27">
        <f t="shared" si="23"/>
        <v>0</v>
      </c>
      <c r="K162" s="35"/>
      <c r="L162" s="27">
        <f t="shared" si="27"/>
        <v>0</v>
      </c>
      <c r="M162" s="26">
        <f t="shared" si="28"/>
        <v>498113.58</v>
      </c>
      <c r="N162" s="27">
        <f t="shared" si="29"/>
        <v>28.459730094158516</v>
      </c>
      <c r="O162" s="36" t="e">
        <f>+#REF!-N162</f>
        <v>#REF!</v>
      </c>
      <c r="P162" s="35">
        <f t="shared" si="26"/>
        <v>1252126.42</v>
      </c>
      <c r="Q162" s="37">
        <f t="shared" si="24"/>
        <v>71.54026990584148</v>
      </c>
    </row>
    <row r="163" spans="1:17" s="1" customFormat="1" ht="23.25" customHeight="1">
      <c r="A163" s="32">
        <v>155</v>
      </c>
      <c r="B163" s="33" t="s">
        <v>182</v>
      </c>
      <c r="C163" s="34">
        <v>7448830</v>
      </c>
      <c r="D163" s="35">
        <v>2119891.07</v>
      </c>
      <c r="E163" s="27">
        <f t="shared" si="21"/>
        <v>28.45938315144794</v>
      </c>
      <c r="F163" s="28" t="e">
        <f>+#REF!-E163</f>
        <v>#REF!</v>
      </c>
      <c r="G163" s="25">
        <f t="shared" si="25"/>
        <v>5328938.93</v>
      </c>
      <c r="H163" s="28">
        <f t="shared" si="22"/>
        <v>71.54061684855205</v>
      </c>
      <c r="I163" s="35"/>
      <c r="J163" s="27">
        <f t="shared" si="23"/>
        <v>0</v>
      </c>
      <c r="K163" s="35"/>
      <c r="L163" s="27">
        <f t="shared" si="27"/>
        <v>0</v>
      </c>
      <c r="M163" s="26">
        <f t="shared" si="28"/>
        <v>2119891.07</v>
      </c>
      <c r="N163" s="27">
        <f t="shared" si="29"/>
        <v>28.45938315144794</v>
      </c>
      <c r="O163" s="36" t="e">
        <f>+#REF!-N163</f>
        <v>#REF!</v>
      </c>
      <c r="P163" s="35">
        <f t="shared" si="26"/>
        <v>5328938.93</v>
      </c>
      <c r="Q163" s="37">
        <f t="shared" si="24"/>
        <v>71.54061684855205</v>
      </c>
    </row>
    <row r="164" spans="1:17" s="1" customFormat="1" ht="23.25" customHeight="1">
      <c r="A164" s="32">
        <v>156</v>
      </c>
      <c r="B164" s="33" t="s">
        <v>183</v>
      </c>
      <c r="C164" s="34">
        <v>4207880</v>
      </c>
      <c r="D164" s="35">
        <v>1195544.34</v>
      </c>
      <c r="E164" s="27">
        <f t="shared" si="21"/>
        <v>28.41203503902203</v>
      </c>
      <c r="F164" s="28" t="e">
        <f>+#REF!-E164</f>
        <v>#REF!</v>
      </c>
      <c r="G164" s="25">
        <f t="shared" si="25"/>
        <v>3012335.66</v>
      </c>
      <c r="H164" s="28">
        <f t="shared" si="22"/>
        <v>71.58796496097797</v>
      </c>
      <c r="I164" s="35"/>
      <c r="J164" s="27">
        <f t="shared" si="23"/>
        <v>0</v>
      </c>
      <c r="K164" s="35"/>
      <c r="L164" s="27">
        <f t="shared" si="27"/>
        <v>0</v>
      </c>
      <c r="M164" s="26">
        <f t="shared" si="28"/>
        <v>1195544.34</v>
      </c>
      <c r="N164" s="27">
        <f t="shared" si="29"/>
        <v>28.41203503902203</v>
      </c>
      <c r="O164" s="36" t="e">
        <f>+#REF!-N164</f>
        <v>#REF!</v>
      </c>
      <c r="P164" s="35">
        <f t="shared" si="26"/>
        <v>3012335.66</v>
      </c>
      <c r="Q164" s="37">
        <f t="shared" si="24"/>
        <v>71.58796496097797</v>
      </c>
    </row>
    <row r="165" spans="1:17" s="1" customFormat="1" ht="23.25" customHeight="1">
      <c r="A165" s="32">
        <v>157</v>
      </c>
      <c r="B165" s="33" t="s">
        <v>184</v>
      </c>
      <c r="C165" s="34">
        <v>4867400</v>
      </c>
      <c r="D165" s="35">
        <v>1382722.8</v>
      </c>
      <c r="E165" s="27">
        <f t="shared" si="21"/>
        <v>28.407831696593664</v>
      </c>
      <c r="F165" s="28" t="e">
        <f>+#REF!-E165</f>
        <v>#REF!</v>
      </c>
      <c r="G165" s="25">
        <f t="shared" si="25"/>
        <v>3484677.2</v>
      </c>
      <c r="H165" s="28">
        <f t="shared" si="22"/>
        <v>71.59216830340634</v>
      </c>
      <c r="I165" s="35"/>
      <c r="J165" s="27">
        <f t="shared" si="23"/>
        <v>0</v>
      </c>
      <c r="K165" s="35"/>
      <c r="L165" s="27">
        <f t="shared" si="27"/>
        <v>0</v>
      </c>
      <c r="M165" s="26">
        <f t="shared" si="28"/>
        <v>1382722.8</v>
      </c>
      <c r="N165" s="27">
        <f t="shared" si="29"/>
        <v>28.407831696593664</v>
      </c>
      <c r="O165" s="36" t="e">
        <f>+#REF!-N165</f>
        <v>#REF!</v>
      </c>
      <c r="P165" s="35">
        <f t="shared" si="26"/>
        <v>3484677.2</v>
      </c>
      <c r="Q165" s="37">
        <f t="shared" si="24"/>
        <v>71.59216830340634</v>
      </c>
    </row>
    <row r="166" spans="1:17" s="1" customFormat="1" ht="23.25" customHeight="1">
      <c r="A166" s="32">
        <v>158</v>
      </c>
      <c r="B166" s="33" t="s">
        <v>185</v>
      </c>
      <c r="C166" s="34">
        <v>14878310</v>
      </c>
      <c r="D166" s="35">
        <v>4212667.72</v>
      </c>
      <c r="E166" s="27">
        <f t="shared" si="21"/>
        <v>28.314154766233532</v>
      </c>
      <c r="F166" s="28" t="e">
        <f>+#REF!-E166</f>
        <v>#REF!</v>
      </c>
      <c r="G166" s="25">
        <f t="shared" si="25"/>
        <v>10665642.280000001</v>
      </c>
      <c r="H166" s="28">
        <f t="shared" si="22"/>
        <v>71.68584523376647</v>
      </c>
      <c r="I166" s="35"/>
      <c r="J166" s="27">
        <f t="shared" si="23"/>
        <v>0</v>
      </c>
      <c r="K166" s="35"/>
      <c r="L166" s="27">
        <f t="shared" si="27"/>
        <v>0</v>
      </c>
      <c r="M166" s="26">
        <f t="shared" si="28"/>
        <v>4212667.72</v>
      </c>
      <c r="N166" s="27">
        <f t="shared" si="29"/>
        <v>28.314154766233532</v>
      </c>
      <c r="O166" s="36" t="e">
        <f>+#REF!-N166</f>
        <v>#REF!</v>
      </c>
      <c r="P166" s="35">
        <f t="shared" si="26"/>
        <v>10665642.280000001</v>
      </c>
      <c r="Q166" s="37">
        <f t="shared" si="24"/>
        <v>71.68584523376647</v>
      </c>
    </row>
    <row r="167" spans="1:17" s="1" customFormat="1" ht="23.25" customHeight="1">
      <c r="A167" s="32">
        <v>159</v>
      </c>
      <c r="B167" s="33" t="s">
        <v>186</v>
      </c>
      <c r="C167" s="34">
        <v>11017880</v>
      </c>
      <c r="D167" s="35">
        <v>3113032.43</v>
      </c>
      <c r="E167" s="27">
        <f t="shared" si="21"/>
        <v>28.2543686262693</v>
      </c>
      <c r="F167" s="28" t="e">
        <f>+#REF!-E167</f>
        <v>#REF!</v>
      </c>
      <c r="G167" s="25">
        <f t="shared" si="25"/>
        <v>7904847.57</v>
      </c>
      <c r="H167" s="28">
        <f t="shared" si="22"/>
        <v>71.7456313737307</v>
      </c>
      <c r="I167" s="35"/>
      <c r="J167" s="27">
        <f t="shared" si="23"/>
        <v>0</v>
      </c>
      <c r="K167" s="35"/>
      <c r="L167" s="27">
        <f t="shared" si="27"/>
        <v>0</v>
      </c>
      <c r="M167" s="26">
        <f t="shared" si="28"/>
        <v>3113032.43</v>
      </c>
      <c r="N167" s="27">
        <f t="shared" si="29"/>
        <v>28.2543686262693</v>
      </c>
      <c r="O167" s="36" t="e">
        <f>+#REF!-N167</f>
        <v>#REF!</v>
      </c>
      <c r="P167" s="35">
        <f t="shared" si="26"/>
        <v>7904847.57</v>
      </c>
      <c r="Q167" s="37">
        <f t="shared" si="24"/>
        <v>71.7456313737307</v>
      </c>
    </row>
    <row r="168" spans="1:17" s="1" customFormat="1" ht="23.25" customHeight="1">
      <c r="A168" s="32">
        <v>160</v>
      </c>
      <c r="B168" s="33" t="s">
        <v>187</v>
      </c>
      <c r="C168" s="34">
        <v>25835240</v>
      </c>
      <c r="D168" s="35">
        <v>7257492.25</v>
      </c>
      <c r="E168" s="27">
        <f t="shared" si="21"/>
        <v>28.091445057216422</v>
      </c>
      <c r="F168" s="28" t="e">
        <f>+#REF!-E168</f>
        <v>#REF!</v>
      </c>
      <c r="G168" s="25">
        <f t="shared" si="25"/>
        <v>18577747.75</v>
      </c>
      <c r="H168" s="28">
        <f t="shared" si="22"/>
        <v>71.90855494278358</v>
      </c>
      <c r="I168" s="35">
        <v>1554439</v>
      </c>
      <c r="J168" s="27">
        <f t="shared" si="23"/>
        <v>6.016739151639388</v>
      </c>
      <c r="K168" s="35"/>
      <c r="L168" s="27">
        <f t="shared" si="27"/>
        <v>0</v>
      </c>
      <c r="M168" s="26">
        <f t="shared" si="28"/>
        <v>8811931.25</v>
      </c>
      <c r="N168" s="27">
        <f t="shared" si="29"/>
        <v>34.10818420885581</v>
      </c>
      <c r="O168" s="36" t="e">
        <f>+#REF!-N168</f>
        <v>#REF!</v>
      </c>
      <c r="P168" s="35">
        <f t="shared" si="26"/>
        <v>17023308.75</v>
      </c>
      <c r="Q168" s="37">
        <f t="shared" si="24"/>
        <v>65.89181579114418</v>
      </c>
    </row>
    <row r="169" spans="1:17" s="1" customFormat="1" ht="23.25" customHeight="1">
      <c r="A169" s="32">
        <v>161</v>
      </c>
      <c r="B169" s="33" t="s">
        <v>188</v>
      </c>
      <c r="C169" s="34">
        <v>8933440</v>
      </c>
      <c r="D169" s="35">
        <v>2497311.16</v>
      </c>
      <c r="E169" s="27">
        <f t="shared" si="21"/>
        <v>27.954641884873016</v>
      </c>
      <c r="F169" s="28" t="e">
        <f>+#REF!-E169</f>
        <v>#REF!</v>
      </c>
      <c r="G169" s="25">
        <f t="shared" si="25"/>
        <v>6436128.84</v>
      </c>
      <c r="H169" s="28">
        <f t="shared" si="22"/>
        <v>72.04535811512699</v>
      </c>
      <c r="I169" s="35">
        <v>243030</v>
      </c>
      <c r="J169" s="27">
        <f t="shared" si="23"/>
        <v>2.7204525916108464</v>
      </c>
      <c r="K169" s="35"/>
      <c r="L169" s="27">
        <f t="shared" si="27"/>
        <v>0</v>
      </c>
      <c r="M169" s="26">
        <f t="shared" si="28"/>
        <v>2740341.16</v>
      </c>
      <c r="N169" s="27">
        <f t="shared" si="29"/>
        <v>30.675094476483864</v>
      </c>
      <c r="O169" s="36" t="e">
        <f>+#REF!-N169</f>
        <v>#REF!</v>
      </c>
      <c r="P169" s="35">
        <f t="shared" si="26"/>
        <v>6193098.84</v>
      </c>
      <c r="Q169" s="37">
        <f t="shared" si="24"/>
        <v>69.32490552351614</v>
      </c>
    </row>
    <row r="170" spans="1:17" s="1" customFormat="1" ht="23.25" customHeight="1">
      <c r="A170" s="32">
        <v>162</v>
      </c>
      <c r="B170" s="33" t="s">
        <v>189</v>
      </c>
      <c r="C170" s="34">
        <v>2496480</v>
      </c>
      <c r="D170" s="35">
        <v>691276.87</v>
      </c>
      <c r="E170" s="27">
        <f t="shared" si="21"/>
        <v>27.690062407870283</v>
      </c>
      <c r="F170" s="28" t="e">
        <f>+#REF!-E170</f>
        <v>#REF!</v>
      </c>
      <c r="G170" s="25">
        <f t="shared" si="25"/>
        <v>1805203.13</v>
      </c>
      <c r="H170" s="28">
        <f t="shared" si="22"/>
        <v>72.30993759212971</v>
      </c>
      <c r="I170" s="35"/>
      <c r="J170" s="27">
        <f t="shared" si="23"/>
        <v>0</v>
      </c>
      <c r="K170" s="35"/>
      <c r="L170" s="27">
        <f t="shared" si="27"/>
        <v>0</v>
      </c>
      <c r="M170" s="26">
        <f t="shared" si="28"/>
        <v>691276.87</v>
      </c>
      <c r="N170" s="27">
        <f t="shared" si="29"/>
        <v>27.690062407870283</v>
      </c>
      <c r="O170" s="36" t="e">
        <f>+#REF!-N170</f>
        <v>#REF!</v>
      </c>
      <c r="P170" s="35">
        <f t="shared" si="26"/>
        <v>1805203.13</v>
      </c>
      <c r="Q170" s="37">
        <f t="shared" si="24"/>
        <v>72.30993759212971</v>
      </c>
    </row>
    <row r="171" spans="1:17" s="1" customFormat="1" ht="23.25" customHeight="1">
      <c r="A171" s="32">
        <v>163</v>
      </c>
      <c r="B171" s="33" t="s">
        <v>190</v>
      </c>
      <c r="C171" s="34">
        <v>10263730</v>
      </c>
      <c r="D171" s="35">
        <v>2835774.02</v>
      </c>
      <c r="E171" s="27">
        <f t="shared" si="21"/>
        <v>27.629078512392667</v>
      </c>
      <c r="F171" s="28" t="e">
        <f>+#REF!-E171</f>
        <v>#REF!</v>
      </c>
      <c r="G171" s="25">
        <f t="shared" si="25"/>
        <v>7427955.98</v>
      </c>
      <c r="H171" s="28">
        <f t="shared" si="22"/>
        <v>72.37092148760733</v>
      </c>
      <c r="I171" s="35">
        <v>28685.68</v>
      </c>
      <c r="J171" s="27">
        <f t="shared" si="23"/>
        <v>0.2794859178875516</v>
      </c>
      <c r="K171" s="35"/>
      <c r="L171" s="27">
        <f t="shared" si="27"/>
        <v>0</v>
      </c>
      <c r="M171" s="26">
        <f t="shared" si="28"/>
        <v>2864459.7</v>
      </c>
      <c r="N171" s="27">
        <f t="shared" si="29"/>
        <v>27.90856443028022</v>
      </c>
      <c r="O171" s="36" t="e">
        <f>+#REF!-N171</f>
        <v>#REF!</v>
      </c>
      <c r="P171" s="35">
        <f t="shared" si="26"/>
        <v>7399270.300000001</v>
      </c>
      <c r="Q171" s="37">
        <f t="shared" si="24"/>
        <v>72.09143556971979</v>
      </c>
    </row>
    <row r="172" spans="1:17" s="1" customFormat="1" ht="23.25" customHeight="1">
      <c r="A172" s="32">
        <v>164</v>
      </c>
      <c r="B172" s="33" t="s">
        <v>191</v>
      </c>
      <c r="C172" s="34">
        <v>10919470</v>
      </c>
      <c r="D172" s="35">
        <v>3014056.52</v>
      </c>
      <c r="E172" s="27">
        <f t="shared" si="21"/>
        <v>27.60258986928853</v>
      </c>
      <c r="F172" s="28" t="e">
        <f>+#REF!-E172</f>
        <v>#REF!</v>
      </c>
      <c r="G172" s="25">
        <f t="shared" si="25"/>
        <v>7905413.48</v>
      </c>
      <c r="H172" s="28">
        <f t="shared" si="22"/>
        <v>72.39741013071148</v>
      </c>
      <c r="I172" s="35"/>
      <c r="J172" s="27">
        <f t="shared" si="23"/>
        <v>0</v>
      </c>
      <c r="K172" s="35"/>
      <c r="L172" s="27">
        <f t="shared" si="27"/>
        <v>0</v>
      </c>
      <c r="M172" s="26">
        <f t="shared" si="28"/>
        <v>3014056.52</v>
      </c>
      <c r="N172" s="27">
        <f t="shared" si="29"/>
        <v>27.60258986928853</v>
      </c>
      <c r="O172" s="36" t="e">
        <f>+#REF!-N172</f>
        <v>#REF!</v>
      </c>
      <c r="P172" s="35">
        <f t="shared" si="26"/>
        <v>7905413.48</v>
      </c>
      <c r="Q172" s="37">
        <f t="shared" si="24"/>
        <v>72.39741013071148</v>
      </c>
    </row>
    <row r="173" spans="1:17" s="1" customFormat="1" ht="23.25" customHeight="1">
      <c r="A173" s="32">
        <v>165</v>
      </c>
      <c r="B173" s="33" t="s">
        <v>192</v>
      </c>
      <c r="C173" s="34">
        <v>6077050</v>
      </c>
      <c r="D173" s="35">
        <v>1664652.25</v>
      </c>
      <c r="E173" s="27">
        <f t="shared" si="21"/>
        <v>27.39243958828708</v>
      </c>
      <c r="F173" s="28" t="e">
        <f>+#REF!-E173</f>
        <v>#REF!</v>
      </c>
      <c r="G173" s="25">
        <f t="shared" si="25"/>
        <v>4412397.75</v>
      </c>
      <c r="H173" s="28">
        <f t="shared" si="22"/>
        <v>72.60756041171292</v>
      </c>
      <c r="I173" s="35"/>
      <c r="J173" s="27">
        <f t="shared" si="23"/>
        <v>0</v>
      </c>
      <c r="K173" s="35"/>
      <c r="L173" s="27">
        <f t="shared" si="27"/>
        <v>0</v>
      </c>
      <c r="M173" s="26">
        <f t="shared" si="28"/>
        <v>1664652.25</v>
      </c>
      <c r="N173" s="27">
        <f t="shared" si="29"/>
        <v>27.39243958828708</v>
      </c>
      <c r="O173" s="36" t="e">
        <f>+#REF!-N173</f>
        <v>#REF!</v>
      </c>
      <c r="P173" s="35">
        <f t="shared" si="26"/>
        <v>4412397.75</v>
      </c>
      <c r="Q173" s="37">
        <f t="shared" si="24"/>
        <v>72.60756041171292</v>
      </c>
    </row>
    <row r="174" spans="1:17" s="1" customFormat="1" ht="23.25" customHeight="1">
      <c r="A174" s="32">
        <v>166</v>
      </c>
      <c r="B174" s="33" t="s">
        <v>193</v>
      </c>
      <c r="C174" s="34">
        <v>2071330</v>
      </c>
      <c r="D174" s="35">
        <v>565700.35</v>
      </c>
      <c r="E174" s="27">
        <f t="shared" si="21"/>
        <v>27.310971694515118</v>
      </c>
      <c r="F174" s="28" t="e">
        <f>+#REF!-E174</f>
        <v>#REF!</v>
      </c>
      <c r="G174" s="25">
        <f t="shared" si="25"/>
        <v>1505629.65</v>
      </c>
      <c r="H174" s="28">
        <f t="shared" si="22"/>
        <v>72.68902830548488</v>
      </c>
      <c r="I174" s="35"/>
      <c r="J174" s="27">
        <f t="shared" si="23"/>
        <v>0</v>
      </c>
      <c r="K174" s="35"/>
      <c r="L174" s="27">
        <f t="shared" si="27"/>
        <v>0</v>
      </c>
      <c r="M174" s="26">
        <f t="shared" si="28"/>
        <v>565700.35</v>
      </c>
      <c r="N174" s="27">
        <f t="shared" si="29"/>
        <v>27.310971694515118</v>
      </c>
      <c r="O174" s="36" t="e">
        <f>+#REF!-N174</f>
        <v>#REF!</v>
      </c>
      <c r="P174" s="35">
        <f t="shared" si="26"/>
        <v>1505629.65</v>
      </c>
      <c r="Q174" s="37">
        <f t="shared" si="24"/>
        <v>72.68902830548488</v>
      </c>
    </row>
    <row r="175" spans="1:17" s="1" customFormat="1" ht="23.25" customHeight="1">
      <c r="A175" s="32">
        <v>167</v>
      </c>
      <c r="B175" s="33" t="s">
        <v>194</v>
      </c>
      <c r="C175" s="34">
        <v>13165460</v>
      </c>
      <c r="D175" s="35">
        <v>3572730.87</v>
      </c>
      <c r="E175" s="27">
        <f t="shared" si="21"/>
        <v>27.137151835180845</v>
      </c>
      <c r="F175" s="28" t="e">
        <f>+#REF!-E175</f>
        <v>#REF!</v>
      </c>
      <c r="G175" s="25">
        <f t="shared" si="25"/>
        <v>9592729.129999999</v>
      </c>
      <c r="H175" s="28">
        <f t="shared" si="22"/>
        <v>72.86284816481914</v>
      </c>
      <c r="I175" s="35"/>
      <c r="J175" s="27">
        <f t="shared" si="23"/>
        <v>0</v>
      </c>
      <c r="K175" s="35"/>
      <c r="L175" s="27">
        <f t="shared" si="27"/>
        <v>0</v>
      </c>
      <c r="M175" s="26">
        <f t="shared" si="28"/>
        <v>3572730.87</v>
      </c>
      <c r="N175" s="27">
        <f t="shared" si="29"/>
        <v>27.137151835180845</v>
      </c>
      <c r="O175" s="36" t="e">
        <f>+#REF!-N175</f>
        <v>#REF!</v>
      </c>
      <c r="P175" s="35">
        <f t="shared" si="26"/>
        <v>9592729.129999999</v>
      </c>
      <c r="Q175" s="37">
        <f t="shared" si="24"/>
        <v>72.86284816481914</v>
      </c>
    </row>
    <row r="176" spans="1:17" s="1" customFormat="1" ht="23.25" customHeight="1">
      <c r="A176" s="32">
        <v>168</v>
      </c>
      <c r="B176" s="33" t="s">
        <v>195</v>
      </c>
      <c r="C176" s="34">
        <v>1875920</v>
      </c>
      <c r="D176" s="35">
        <v>508666.16</v>
      </c>
      <c r="E176" s="27">
        <f t="shared" si="21"/>
        <v>27.115557166616913</v>
      </c>
      <c r="F176" s="28" t="e">
        <f>+#REF!-E176</f>
        <v>#REF!</v>
      </c>
      <c r="G176" s="25">
        <f t="shared" si="25"/>
        <v>1367253.84</v>
      </c>
      <c r="H176" s="28">
        <f t="shared" si="22"/>
        <v>72.88444283338309</v>
      </c>
      <c r="I176" s="35"/>
      <c r="J176" s="27">
        <f t="shared" si="23"/>
        <v>0</v>
      </c>
      <c r="K176" s="35"/>
      <c r="L176" s="27">
        <f t="shared" si="27"/>
        <v>0</v>
      </c>
      <c r="M176" s="26">
        <f t="shared" si="28"/>
        <v>508666.16</v>
      </c>
      <c r="N176" s="27">
        <f t="shared" si="29"/>
        <v>27.115557166616913</v>
      </c>
      <c r="O176" s="36" t="e">
        <f>+#REF!-N176</f>
        <v>#REF!</v>
      </c>
      <c r="P176" s="35">
        <f t="shared" si="26"/>
        <v>1367253.84</v>
      </c>
      <c r="Q176" s="37">
        <f t="shared" si="24"/>
        <v>72.88444283338309</v>
      </c>
    </row>
    <row r="177" spans="1:17" s="1" customFormat="1" ht="23.25" customHeight="1">
      <c r="A177" s="32">
        <v>169</v>
      </c>
      <c r="B177" s="33" t="s">
        <v>196</v>
      </c>
      <c r="C177" s="34">
        <v>2043460</v>
      </c>
      <c r="D177" s="35">
        <v>550449.37</v>
      </c>
      <c r="E177" s="27">
        <f t="shared" si="21"/>
        <v>26.937124778561852</v>
      </c>
      <c r="F177" s="28" t="e">
        <f>+#REF!-E177</f>
        <v>#REF!</v>
      </c>
      <c r="G177" s="25">
        <f t="shared" si="25"/>
        <v>1493010.63</v>
      </c>
      <c r="H177" s="28">
        <f t="shared" si="22"/>
        <v>73.06287522143815</v>
      </c>
      <c r="I177" s="35"/>
      <c r="J177" s="27">
        <f t="shared" si="23"/>
        <v>0</v>
      </c>
      <c r="K177" s="35"/>
      <c r="L177" s="27">
        <f t="shared" si="27"/>
        <v>0</v>
      </c>
      <c r="M177" s="26">
        <f t="shared" si="28"/>
        <v>550449.37</v>
      </c>
      <c r="N177" s="27">
        <f t="shared" si="29"/>
        <v>26.937124778561852</v>
      </c>
      <c r="O177" s="36" t="e">
        <f>+#REF!-N177</f>
        <v>#REF!</v>
      </c>
      <c r="P177" s="35">
        <f t="shared" si="26"/>
        <v>1493010.63</v>
      </c>
      <c r="Q177" s="37">
        <f t="shared" si="24"/>
        <v>73.06287522143815</v>
      </c>
    </row>
    <row r="178" spans="1:17" s="1" customFormat="1" ht="23.25" customHeight="1">
      <c r="A178" s="32">
        <v>170</v>
      </c>
      <c r="B178" s="33" t="s">
        <v>197</v>
      </c>
      <c r="C178" s="34">
        <v>15504870</v>
      </c>
      <c r="D178" s="35">
        <v>4167306.13</v>
      </c>
      <c r="E178" s="27">
        <f t="shared" si="21"/>
        <v>26.87740129391604</v>
      </c>
      <c r="F178" s="28" t="e">
        <f>+#REF!-E178</f>
        <v>#REF!</v>
      </c>
      <c r="G178" s="25">
        <f t="shared" si="25"/>
        <v>11337563.870000001</v>
      </c>
      <c r="H178" s="28">
        <f t="shared" si="22"/>
        <v>73.12259870608396</v>
      </c>
      <c r="I178" s="35"/>
      <c r="J178" s="27">
        <f t="shared" si="23"/>
        <v>0</v>
      </c>
      <c r="K178" s="35"/>
      <c r="L178" s="27">
        <f t="shared" si="27"/>
        <v>0</v>
      </c>
      <c r="M178" s="26">
        <f t="shared" si="28"/>
        <v>4167306.13</v>
      </c>
      <c r="N178" s="27">
        <f t="shared" si="29"/>
        <v>26.87740129391604</v>
      </c>
      <c r="O178" s="36" t="e">
        <f>+#REF!-N178</f>
        <v>#REF!</v>
      </c>
      <c r="P178" s="35">
        <f t="shared" si="26"/>
        <v>11337563.870000001</v>
      </c>
      <c r="Q178" s="37">
        <f t="shared" si="24"/>
        <v>73.12259870608396</v>
      </c>
    </row>
    <row r="179" spans="1:17" s="1" customFormat="1" ht="23.25" customHeight="1">
      <c r="A179" s="32">
        <v>171</v>
      </c>
      <c r="B179" s="33" t="s">
        <v>198</v>
      </c>
      <c r="C179" s="34">
        <v>3119280</v>
      </c>
      <c r="D179" s="35">
        <v>835905.91</v>
      </c>
      <c r="E179" s="27">
        <f t="shared" si="21"/>
        <v>26.79804025287887</v>
      </c>
      <c r="F179" s="28" t="e">
        <f>+#REF!-E179</f>
        <v>#REF!</v>
      </c>
      <c r="G179" s="25">
        <f t="shared" si="25"/>
        <v>2283374.09</v>
      </c>
      <c r="H179" s="28">
        <f t="shared" si="22"/>
        <v>73.20195974712114</v>
      </c>
      <c r="I179" s="35"/>
      <c r="J179" s="27">
        <f t="shared" si="23"/>
        <v>0</v>
      </c>
      <c r="K179" s="35"/>
      <c r="L179" s="27">
        <f t="shared" si="27"/>
        <v>0</v>
      </c>
      <c r="M179" s="26">
        <f t="shared" si="28"/>
        <v>835905.91</v>
      </c>
      <c r="N179" s="27">
        <f t="shared" si="29"/>
        <v>26.79804025287887</v>
      </c>
      <c r="O179" s="36" t="e">
        <f>+#REF!-N179</f>
        <v>#REF!</v>
      </c>
      <c r="P179" s="35">
        <f t="shared" si="26"/>
        <v>2283374.09</v>
      </c>
      <c r="Q179" s="37">
        <f t="shared" si="24"/>
        <v>73.20195974712114</v>
      </c>
    </row>
    <row r="180" spans="1:17" s="1" customFormat="1" ht="23.25" customHeight="1">
      <c r="A180" s="32">
        <v>172</v>
      </c>
      <c r="B180" s="33" t="s">
        <v>199</v>
      </c>
      <c r="C180" s="34">
        <v>3393560</v>
      </c>
      <c r="D180" s="35">
        <v>904306.65</v>
      </c>
      <c r="E180" s="27">
        <f t="shared" si="21"/>
        <v>26.647728344275627</v>
      </c>
      <c r="F180" s="28" t="e">
        <f>+#REF!-E180</f>
        <v>#REF!</v>
      </c>
      <c r="G180" s="25">
        <f t="shared" si="25"/>
        <v>2489253.35</v>
      </c>
      <c r="H180" s="28">
        <f t="shared" si="22"/>
        <v>73.35227165572437</v>
      </c>
      <c r="I180" s="35"/>
      <c r="J180" s="27">
        <f t="shared" si="23"/>
        <v>0</v>
      </c>
      <c r="K180" s="35"/>
      <c r="L180" s="27">
        <f t="shared" si="27"/>
        <v>0</v>
      </c>
      <c r="M180" s="26">
        <f t="shared" si="28"/>
        <v>904306.65</v>
      </c>
      <c r="N180" s="27">
        <f t="shared" si="29"/>
        <v>26.647728344275627</v>
      </c>
      <c r="O180" s="36" t="e">
        <f>+#REF!-N180</f>
        <v>#REF!</v>
      </c>
      <c r="P180" s="35">
        <f t="shared" si="26"/>
        <v>2489253.35</v>
      </c>
      <c r="Q180" s="37">
        <f t="shared" si="24"/>
        <v>73.35227165572437</v>
      </c>
    </row>
    <row r="181" spans="1:17" s="1" customFormat="1" ht="23.25" customHeight="1">
      <c r="A181" s="32">
        <v>173</v>
      </c>
      <c r="B181" s="33" t="s">
        <v>200</v>
      </c>
      <c r="C181" s="34">
        <v>4233250</v>
      </c>
      <c r="D181" s="35">
        <v>1126807.56</v>
      </c>
      <c r="E181" s="27">
        <f t="shared" si="21"/>
        <v>26.61802539420067</v>
      </c>
      <c r="F181" s="28" t="e">
        <f>+#REF!-E181</f>
        <v>#REF!</v>
      </c>
      <c r="G181" s="25">
        <f t="shared" si="25"/>
        <v>3106442.44</v>
      </c>
      <c r="H181" s="28">
        <f t="shared" si="22"/>
        <v>73.38197460579933</v>
      </c>
      <c r="I181" s="35"/>
      <c r="J181" s="27">
        <f t="shared" si="23"/>
        <v>0</v>
      </c>
      <c r="K181" s="35"/>
      <c r="L181" s="27">
        <f t="shared" si="27"/>
        <v>0</v>
      </c>
      <c r="M181" s="26">
        <f t="shared" si="28"/>
        <v>1126807.56</v>
      </c>
      <c r="N181" s="27">
        <f t="shared" si="29"/>
        <v>26.61802539420067</v>
      </c>
      <c r="O181" s="36" t="e">
        <f>+#REF!-N181</f>
        <v>#REF!</v>
      </c>
      <c r="P181" s="35">
        <f t="shared" si="26"/>
        <v>3106442.44</v>
      </c>
      <c r="Q181" s="37">
        <f t="shared" si="24"/>
        <v>73.38197460579933</v>
      </c>
    </row>
    <row r="182" spans="1:17" s="1" customFormat="1" ht="23.25" customHeight="1">
      <c r="A182" s="32">
        <v>174</v>
      </c>
      <c r="B182" s="33" t="s">
        <v>201</v>
      </c>
      <c r="C182" s="34">
        <v>1880700</v>
      </c>
      <c r="D182" s="35">
        <v>500565.18</v>
      </c>
      <c r="E182" s="27">
        <f t="shared" si="21"/>
        <v>26.61589727229223</v>
      </c>
      <c r="F182" s="28" t="e">
        <f>+#REF!-E182</f>
        <v>#REF!</v>
      </c>
      <c r="G182" s="25">
        <f t="shared" si="25"/>
        <v>1380134.82</v>
      </c>
      <c r="H182" s="28">
        <f t="shared" si="22"/>
        <v>73.38410272770777</v>
      </c>
      <c r="I182" s="35"/>
      <c r="J182" s="27">
        <f t="shared" si="23"/>
        <v>0</v>
      </c>
      <c r="K182" s="35"/>
      <c r="L182" s="27">
        <f t="shared" si="27"/>
        <v>0</v>
      </c>
      <c r="M182" s="26">
        <f t="shared" si="28"/>
        <v>500565.18</v>
      </c>
      <c r="N182" s="27">
        <f t="shared" si="29"/>
        <v>26.61589727229223</v>
      </c>
      <c r="O182" s="36" t="e">
        <f>+#REF!-N182</f>
        <v>#REF!</v>
      </c>
      <c r="P182" s="35">
        <f t="shared" si="26"/>
        <v>1380134.82</v>
      </c>
      <c r="Q182" s="37">
        <f t="shared" si="24"/>
        <v>73.38410272770777</v>
      </c>
    </row>
    <row r="183" spans="1:17" s="1" customFormat="1" ht="23.25" customHeight="1">
      <c r="A183" s="32">
        <v>175</v>
      </c>
      <c r="B183" s="33" t="s">
        <v>202</v>
      </c>
      <c r="C183" s="34">
        <v>17291266</v>
      </c>
      <c r="D183" s="35">
        <v>4592534.39</v>
      </c>
      <c r="E183" s="27">
        <f t="shared" si="21"/>
        <v>26.559850447040716</v>
      </c>
      <c r="F183" s="28" t="e">
        <f>+#REF!-E183</f>
        <v>#REF!</v>
      </c>
      <c r="G183" s="25">
        <f t="shared" si="25"/>
        <v>12698731.61</v>
      </c>
      <c r="H183" s="28">
        <f t="shared" si="22"/>
        <v>73.44014955295928</v>
      </c>
      <c r="I183" s="35">
        <v>20300.85</v>
      </c>
      <c r="J183" s="27">
        <f t="shared" si="23"/>
        <v>0.11740522643049964</v>
      </c>
      <c r="K183" s="35"/>
      <c r="L183" s="27">
        <f t="shared" si="27"/>
        <v>0</v>
      </c>
      <c r="M183" s="26">
        <f t="shared" si="28"/>
        <v>4612835.239999999</v>
      </c>
      <c r="N183" s="27">
        <f t="shared" si="29"/>
        <v>26.677255673471215</v>
      </c>
      <c r="O183" s="36" t="e">
        <f>+#REF!-N183</f>
        <v>#REF!</v>
      </c>
      <c r="P183" s="35">
        <f t="shared" si="26"/>
        <v>12678430.76</v>
      </c>
      <c r="Q183" s="37">
        <f t="shared" si="24"/>
        <v>73.32274432652878</v>
      </c>
    </row>
    <row r="184" spans="1:17" s="1" customFormat="1" ht="23.25" customHeight="1">
      <c r="A184" s="32">
        <v>176</v>
      </c>
      <c r="B184" s="33" t="s">
        <v>203</v>
      </c>
      <c r="C184" s="34">
        <v>7437510</v>
      </c>
      <c r="D184" s="35">
        <v>1964072.74</v>
      </c>
      <c r="E184" s="27">
        <f t="shared" si="21"/>
        <v>26.40766519977788</v>
      </c>
      <c r="F184" s="28" t="e">
        <f>+#REF!-E184</f>
        <v>#REF!</v>
      </c>
      <c r="G184" s="25">
        <f t="shared" si="25"/>
        <v>5473437.26</v>
      </c>
      <c r="H184" s="28">
        <f t="shared" si="22"/>
        <v>73.59233480022212</v>
      </c>
      <c r="I184" s="35"/>
      <c r="J184" s="27">
        <f t="shared" si="23"/>
        <v>0</v>
      </c>
      <c r="K184" s="35"/>
      <c r="L184" s="27">
        <f t="shared" si="27"/>
        <v>0</v>
      </c>
      <c r="M184" s="26">
        <f t="shared" si="28"/>
        <v>1964072.74</v>
      </c>
      <c r="N184" s="27">
        <f t="shared" si="29"/>
        <v>26.40766519977788</v>
      </c>
      <c r="O184" s="36" t="e">
        <f>+#REF!-N184</f>
        <v>#REF!</v>
      </c>
      <c r="P184" s="35">
        <f t="shared" si="26"/>
        <v>5473437.26</v>
      </c>
      <c r="Q184" s="37">
        <f t="shared" si="24"/>
        <v>73.59233480022212</v>
      </c>
    </row>
    <row r="185" spans="1:17" s="1" customFormat="1" ht="23.25" customHeight="1">
      <c r="A185" s="32">
        <v>177</v>
      </c>
      <c r="B185" s="33" t="s">
        <v>204</v>
      </c>
      <c r="C185" s="34">
        <v>3978080</v>
      </c>
      <c r="D185" s="35">
        <v>1037735.67</v>
      </c>
      <c r="E185" s="27">
        <f t="shared" si="21"/>
        <v>26.08634492016249</v>
      </c>
      <c r="F185" s="28" t="e">
        <f>+#REF!-E185</f>
        <v>#REF!</v>
      </c>
      <c r="G185" s="25">
        <f t="shared" si="25"/>
        <v>2940344.33</v>
      </c>
      <c r="H185" s="28">
        <f t="shared" si="22"/>
        <v>73.91365507983751</v>
      </c>
      <c r="I185" s="35"/>
      <c r="J185" s="27">
        <f t="shared" si="23"/>
        <v>0</v>
      </c>
      <c r="K185" s="35"/>
      <c r="L185" s="27">
        <f t="shared" si="27"/>
        <v>0</v>
      </c>
      <c r="M185" s="26">
        <f t="shared" si="28"/>
        <v>1037735.67</v>
      </c>
      <c r="N185" s="27">
        <f t="shared" si="29"/>
        <v>26.08634492016249</v>
      </c>
      <c r="O185" s="36" t="e">
        <f>+#REF!-N185</f>
        <v>#REF!</v>
      </c>
      <c r="P185" s="35">
        <f t="shared" si="26"/>
        <v>2940344.33</v>
      </c>
      <c r="Q185" s="37">
        <f t="shared" si="24"/>
        <v>73.91365507983751</v>
      </c>
    </row>
    <row r="186" spans="1:17" s="1" customFormat="1" ht="23.25" customHeight="1">
      <c r="A186" s="32">
        <v>178</v>
      </c>
      <c r="B186" s="33" t="s">
        <v>205</v>
      </c>
      <c r="C186" s="34">
        <v>12774270</v>
      </c>
      <c r="D186" s="35">
        <v>3309074.1</v>
      </c>
      <c r="E186" s="27">
        <f t="shared" si="21"/>
        <v>25.904212921756</v>
      </c>
      <c r="F186" s="28" t="e">
        <f>+#REF!-E186</f>
        <v>#REF!</v>
      </c>
      <c r="G186" s="25">
        <f t="shared" si="25"/>
        <v>9465195.9</v>
      </c>
      <c r="H186" s="28">
        <f t="shared" si="22"/>
        <v>74.095787078244</v>
      </c>
      <c r="I186" s="35">
        <v>79405</v>
      </c>
      <c r="J186" s="27">
        <f t="shared" si="23"/>
        <v>0.6216010777915294</v>
      </c>
      <c r="K186" s="35"/>
      <c r="L186" s="27">
        <f t="shared" si="27"/>
        <v>0</v>
      </c>
      <c r="M186" s="26">
        <f t="shared" si="28"/>
        <v>3388479.1</v>
      </c>
      <c r="N186" s="27">
        <f t="shared" si="29"/>
        <v>26.525813999547527</v>
      </c>
      <c r="O186" s="36" t="e">
        <f>+#REF!-N186</f>
        <v>#REF!</v>
      </c>
      <c r="P186" s="35">
        <f t="shared" si="26"/>
        <v>9385790.9</v>
      </c>
      <c r="Q186" s="37">
        <f t="shared" si="24"/>
        <v>73.47418600045248</v>
      </c>
    </row>
    <row r="187" spans="1:17" s="1" customFormat="1" ht="23.25" customHeight="1">
      <c r="A187" s="32">
        <v>179</v>
      </c>
      <c r="B187" s="33" t="s">
        <v>206</v>
      </c>
      <c r="C187" s="34">
        <v>12183400</v>
      </c>
      <c r="D187" s="35">
        <v>3132725.39</v>
      </c>
      <c r="E187" s="27">
        <f t="shared" si="21"/>
        <v>25.713063594727252</v>
      </c>
      <c r="F187" s="28" t="e">
        <f>+#REF!-E187</f>
        <v>#REF!</v>
      </c>
      <c r="G187" s="25">
        <f t="shared" si="25"/>
        <v>9050674.61</v>
      </c>
      <c r="H187" s="28">
        <f t="shared" si="22"/>
        <v>74.28693640527275</v>
      </c>
      <c r="I187" s="35">
        <v>181792.1</v>
      </c>
      <c r="J187" s="27">
        <f t="shared" si="23"/>
        <v>1.4921294548319846</v>
      </c>
      <c r="K187" s="35"/>
      <c r="L187" s="27">
        <f t="shared" si="27"/>
        <v>0</v>
      </c>
      <c r="M187" s="26">
        <f t="shared" si="28"/>
        <v>3314517.49</v>
      </c>
      <c r="N187" s="27">
        <f t="shared" si="29"/>
        <v>27.205193049559238</v>
      </c>
      <c r="O187" s="36" t="e">
        <f>+#REF!-N187</f>
        <v>#REF!</v>
      </c>
      <c r="P187" s="35">
        <f t="shared" si="26"/>
        <v>8868882.51</v>
      </c>
      <c r="Q187" s="37">
        <f t="shared" si="24"/>
        <v>72.79480695044076</v>
      </c>
    </row>
    <row r="188" spans="1:17" s="1" customFormat="1" ht="23.25" customHeight="1">
      <c r="A188" s="32">
        <v>180</v>
      </c>
      <c r="B188" s="33" t="s">
        <v>207</v>
      </c>
      <c r="C188" s="34">
        <v>3234020</v>
      </c>
      <c r="D188" s="35">
        <v>830881.47</v>
      </c>
      <c r="E188" s="27">
        <f t="shared" si="21"/>
        <v>25.691908831732643</v>
      </c>
      <c r="F188" s="28" t="e">
        <f>+#REF!-E188</f>
        <v>#REF!</v>
      </c>
      <c r="G188" s="25">
        <f t="shared" si="25"/>
        <v>2403138.5300000003</v>
      </c>
      <c r="H188" s="28">
        <f t="shared" si="22"/>
        <v>74.30809116826737</v>
      </c>
      <c r="I188" s="35"/>
      <c r="J188" s="27">
        <f t="shared" si="23"/>
        <v>0</v>
      </c>
      <c r="K188" s="35"/>
      <c r="L188" s="27">
        <f t="shared" si="27"/>
        <v>0</v>
      </c>
      <c r="M188" s="26">
        <f t="shared" si="28"/>
        <v>830881.47</v>
      </c>
      <c r="N188" s="27">
        <f t="shared" si="29"/>
        <v>25.691908831732643</v>
      </c>
      <c r="O188" s="36" t="e">
        <f>+#REF!-N188</f>
        <v>#REF!</v>
      </c>
      <c r="P188" s="35">
        <f t="shared" si="26"/>
        <v>2403138.5300000003</v>
      </c>
      <c r="Q188" s="37">
        <f t="shared" si="24"/>
        <v>74.30809116826737</v>
      </c>
    </row>
    <row r="189" spans="1:17" s="1" customFormat="1" ht="23.25" customHeight="1">
      <c r="A189" s="32">
        <v>181</v>
      </c>
      <c r="B189" s="33" t="s">
        <v>208</v>
      </c>
      <c r="C189" s="34">
        <v>13272850</v>
      </c>
      <c r="D189" s="35">
        <v>3402622.3</v>
      </c>
      <c r="E189" s="27">
        <f t="shared" si="21"/>
        <v>25.635958366138397</v>
      </c>
      <c r="F189" s="28" t="e">
        <f>+#REF!-E189</f>
        <v>#REF!</v>
      </c>
      <c r="G189" s="25">
        <f t="shared" si="25"/>
        <v>9870227.7</v>
      </c>
      <c r="H189" s="28">
        <f t="shared" si="22"/>
        <v>74.36404163386159</v>
      </c>
      <c r="I189" s="35"/>
      <c r="J189" s="27">
        <f t="shared" si="23"/>
        <v>0</v>
      </c>
      <c r="K189" s="35"/>
      <c r="L189" s="27">
        <f t="shared" si="27"/>
        <v>0</v>
      </c>
      <c r="M189" s="26">
        <f t="shared" si="28"/>
        <v>3402622.3</v>
      </c>
      <c r="N189" s="27">
        <f t="shared" si="29"/>
        <v>25.635958366138397</v>
      </c>
      <c r="O189" s="36" t="e">
        <f>+#REF!-N189</f>
        <v>#REF!</v>
      </c>
      <c r="P189" s="35">
        <f t="shared" si="26"/>
        <v>9870227.7</v>
      </c>
      <c r="Q189" s="37">
        <f t="shared" si="24"/>
        <v>74.36404163386159</v>
      </c>
    </row>
    <row r="190" spans="1:17" s="1" customFormat="1" ht="23.25" customHeight="1">
      <c r="A190" s="32">
        <v>182</v>
      </c>
      <c r="B190" s="33" t="s">
        <v>209</v>
      </c>
      <c r="C190" s="34">
        <v>7260330</v>
      </c>
      <c r="D190" s="35">
        <v>1856265.4</v>
      </c>
      <c r="E190" s="27">
        <f t="shared" si="21"/>
        <v>25.56723179249428</v>
      </c>
      <c r="F190" s="28" t="e">
        <f>+#REF!-E190</f>
        <v>#REF!</v>
      </c>
      <c r="G190" s="25">
        <f t="shared" si="25"/>
        <v>5404064.6</v>
      </c>
      <c r="H190" s="28">
        <f t="shared" si="22"/>
        <v>74.43276820750572</v>
      </c>
      <c r="I190" s="35">
        <v>835320.6</v>
      </c>
      <c r="J190" s="27">
        <f t="shared" si="23"/>
        <v>11.505270421592407</v>
      </c>
      <c r="K190" s="35"/>
      <c r="L190" s="27">
        <f t="shared" si="27"/>
        <v>0</v>
      </c>
      <c r="M190" s="26">
        <f t="shared" si="28"/>
        <v>2691586</v>
      </c>
      <c r="N190" s="27">
        <f t="shared" si="29"/>
        <v>37.07250221408669</v>
      </c>
      <c r="O190" s="36" t="e">
        <f>+#REF!-N190</f>
        <v>#REF!</v>
      </c>
      <c r="P190" s="35">
        <f t="shared" si="26"/>
        <v>4568744</v>
      </c>
      <c r="Q190" s="37">
        <f t="shared" si="24"/>
        <v>62.92749778591331</v>
      </c>
    </row>
    <row r="191" spans="1:17" s="1" customFormat="1" ht="23.25" customHeight="1">
      <c r="A191" s="32">
        <v>183</v>
      </c>
      <c r="B191" s="33" t="s">
        <v>210</v>
      </c>
      <c r="C191" s="34">
        <v>6770290</v>
      </c>
      <c r="D191" s="35">
        <v>1723804.52</v>
      </c>
      <c r="E191" s="27">
        <f t="shared" si="21"/>
        <v>25.461309929116773</v>
      </c>
      <c r="F191" s="28" t="e">
        <f>+#REF!-E191</f>
        <v>#REF!</v>
      </c>
      <c r="G191" s="25">
        <f t="shared" si="25"/>
        <v>5046485.48</v>
      </c>
      <c r="H191" s="28">
        <f t="shared" si="22"/>
        <v>74.53869007088323</v>
      </c>
      <c r="I191" s="35"/>
      <c r="J191" s="27">
        <f t="shared" si="23"/>
        <v>0</v>
      </c>
      <c r="K191" s="35"/>
      <c r="L191" s="27">
        <f t="shared" si="27"/>
        <v>0</v>
      </c>
      <c r="M191" s="26">
        <f t="shared" si="28"/>
        <v>1723804.52</v>
      </c>
      <c r="N191" s="27">
        <f t="shared" si="29"/>
        <v>25.461309929116773</v>
      </c>
      <c r="O191" s="36" t="e">
        <f>+#REF!-N191</f>
        <v>#REF!</v>
      </c>
      <c r="P191" s="35">
        <f t="shared" si="26"/>
        <v>5046485.48</v>
      </c>
      <c r="Q191" s="37">
        <f t="shared" si="24"/>
        <v>74.53869007088323</v>
      </c>
    </row>
    <row r="192" spans="1:17" s="1" customFormat="1" ht="23.25" customHeight="1">
      <c r="A192" s="32">
        <v>184</v>
      </c>
      <c r="B192" s="33" t="s">
        <v>211</v>
      </c>
      <c r="C192" s="34">
        <v>2729770</v>
      </c>
      <c r="D192" s="35">
        <v>693463.4</v>
      </c>
      <c r="E192" s="27">
        <f t="shared" si="21"/>
        <v>25.403729984577456</v>
      </c>
      <c r="F192" s="28" t="e">
        <f>+#REF!-E192</f>
        <v>#REF!</v>
      </c>
      <c r="G192" s="25">
        <f t="shared" si="25"/>
        <v>2036306.6</v>
      </c>
      <c r="H192" s="28">
        <f t="shared" si="22"/>
        <v>74.59627001542255</v>
      </c>
      <c r="I192" s="35">
        <v>14000</v>
      </c>
      <c r="J192" s="27">
        <f t="shared" si="23"/>
        <v>0.5128637211193617</v>
      </c>
      <c r="K192" s="35"/>
      <c r="L192" s="27">
        <f t="shared" si="27"/>
        <v>0</v>
      </c>
      <c r="M192" s="26">
        <f t="shared" si="28"/>
        <v>707463.4</v>
      </c>
      <c r="N192" s="27">
        <f t="shared" si="29"/>
        <v>25.916593705696815</v>
      </c>
      <c r="O192" s="36" t="e">
        <f>+#REF!-N192</f>
        <v>#REF!</v>
      </c>
      <c r="P192" s="35">
        <f t="shared" si="26"/>
        <v>2022306.6</v>
      </c>
      <c r="Q192" s="37">
        <f t="shared" si="24"/>
        <v>74.08340629430319</v>
      </c>
    </row>
    <row r="193" spans="1:17" s="1" customFormat="1" ht="23.25" customHeight="1">
      <c r="A193" s="32">
        <v>185</v>
      </c>
      <c r="B193" s="33" t="s">
        <v>212</v>
      </c>
      <c r="C193" s="34">
        <v>2527280</v>
      </c>
      <c r="D193" s="35">
        <v>640262.44</v>
      </c>
      <c r="E193" s="27">
        <f t="shared" si="21"/>
        <v>25.334052419993032</v>
      </c>
      <c r="F193" s="28" t="e">
        <f>+#REF!-E193</f>
        <v>#REF!</v>
      </c>
      <c r="G193" s="25">
        <f t="shared" si="25"/>
        <v>1887017.56</v>
      </c>
      <c r="H193" s="28">
        <f t="shared" si="22"/>
        <v>74.66594758000696</v>
      </c>
      <c r="I193" s="35"/>
      <c r="J193" s="27">
        <f t="shared" si="23"/>
        <v>0</v>
      </c>
      <c r="K193" s="35"/>
      <c r="L193" s="27">
        <f t="shared" si="27"/>
        <v>0</v>
      </c>
      <c r="M193" s="26">
        <f t="shared" si="28"/>
        <v>640262.44</v>
      </c>
      <c r="N193" s="27">
        <f t="shared" si="29"/>
        <v>25.334052419993032</v>
      </c>
      <c r="O193" s="36" t="e">
        <f>+#REF!-N193</f>
        <v>#REF!</v>
      </c>
      <c r="P193" s="35">
        <f t="shared" si="26"/>
        <v>1887017.56</v>
      </c>
      <c r="Q193" s="37">
        <f t="shared" si="24"/>
        <v>74.66594758000696</v>
      </c>
    </row>
    <row r="194" spans="1:17" s="1" customFormat="1" ht="23.25" customHeight="1">
      <c r="A194" s="32">
        <v>186</v>
      </c>
      <c r="B194" s="33" t="s">
        <v>213</v>
      </c>
      <c r="C194" s="34">
        <v>10218180</v>
      </c>
      <c r="D194" s="35">
        <v>2575820.81</v>
      </c>
      <c r="E194" s="27">
        <f t="shared" si="21"/>
        <v>25.208215259468908</v>
      </c>
      <c r="F194" s="28" t="e">
        <f>+#REF!-E194</f>
        <v>#REF!</v>
      </c>
      <c r="G194" s="25">
        <f t="shared" si="25"/>
        <v>7642359.1899999995</v>
      </c>
      <c r="H194" s="28">
        <f t="shared" si="22"/>
        <v>74.7917847405311</v>
      </c>
      <c r="I194" s="35">
        <v>916200</v>
      </c>
      <c r="J194" s="27">
        <f t="shared" si="23"/>
        <v>8.966371702201371</v>
      </c>
      <c r="K194" s="35"/>
      <c r="L194" s="27">
        <f t="shared" si="27"/>
        <v>0</v>
      </c>
      <c r="M194" s="26">
        <f t="shared" si="28"/>
        <v>3492020.81</v>
      </c>
      <c r="N194" s="27">
        <f t="shared" si="29"/>
        <v>34.17458696167028</v>
      </c>
      <c r="O194" s="36" t="e">
        <f>+#REF!-N194</f>
        <v>#REF!</v>
      </c>
      <c r="P194" s="35">
        <f t="shared" si="26"/>
        <v>6726159.1899999995</v>
      </c>
      <c r="Q194" s="37">
        <f t="shared" si="24"/>
        <v>65.82541303832973</v>
      </c>
    </row>
    <row r="195" spans="1:17" s="1" customFormat="1" ht="23.25" customHeight="1">
      <c r="A195" s="32">
        <v>187</v>
      </c>
      <c r="B195" s="33" t="s">
        <v>214</v>
      </c>
      <c r="C195" s="34">
        <v>21188300</v>
      </c>
      <c r="D195" s="35">
        <v>5340498.51</v>
      </c>
      <c r="E195" s="27">
        <f t="shared" si="21"/>
        <v>25.20494098157946</v>
      </c>
      <c r="F195" s="28" t="e">
        <f>+#REF!-E195</f>
        <v>#REF!</v>
      </c>
      <c r="G195" s="25">
        <f t="shared" si="25"/>
        <v>15847801.49</v>
      </c>
      <c r="H195" s="28">
        <f t="shared" si="22"/>
        <v>74.79505901842055</v>
      </c>
      <c r="I195" s="35">
        <v>3296604.03</v>
      </c>
      <c r="J195" s="27">
        <f t="shared" si="23"/>
        <v>15.558605598372687</v>
      </c>
      <c r="K195" s="35"/>
      <c r="L195" s="27">
        <f t="shared" si="27"/>
        <v>0</v>
      </c>
      <c r="M195" s="26">
        <f t="shared" si="28"/>
        <v>8637102.54</v>
      </c>
      <c r="N195" s="27">
        <f t="shared" si="29"/>
        <v>40.76354657995214</v>
      </c>
      <c r="O195" s="36" t="e">
        <f>+#REF!-N195</f>
        <v>#REF!</v>
      </c>
      <c r="P195" s="35">
        <f t="shared" si="26"/>
        <v>12551197.46</v>
      </c>
      <c r="Q195" s="37">
        <f t="shared" si="24"/>
        <v>59.23645342004786</v>
      </c>
    </row>
    <row r="196" spans="1:17" s="1" customFormat="1" ht="23.25" customHeight="1">
      <c r="A196" s="32">
        <v>188</v>
      </c>
      <c r="B196" s="33" t="s">
        <v>215</v>
      </c>
      <c r="C196" s="34">
        <v>1474940</v>
      </c>
      <c r="D196" s="35">
        <v>371508.57</v>
      </c>
      <c r="E196" s="27">
        <f t="shared" si="21"/>
        <v>25.188046293408547</v>
      </c>
      <c r="F196" s="28" t="e">
        <f>+#REF!-E196</f>
        <v>#REF!</v>
      </c>
      <c r="G196" s="25">
        <f t="shared" si="25"/>
        <v>1103431.43</v>
      </c>
      <c r="H196" s="28">
        <f t="shared" si="22"/>
        <v>74.81195370659145</v>
      </c>
      <c r="I196" s="35"/>
      <c r="J196" s="27">
        <f t="shared" si="23"/>
        <v>0</v>
      </c>
      <c r="K196" s="35"/>
      <c r="L196" s="27">
        <f t="shared" si="27"/>
        <v>0</v>
      </c>
      <c r="M196" s="26">
        <f t="shared" si="28"/>
        <v>371508.57</v>
      </c>
      <c r="N196" s="27">
        <f t="shared" si="29"/>
        <v>25.188046293408547</v>
      </c>
      <c r="O196" s="36" t="e">
        <f>+#REF!-N196</f>
        <v>#REF!</v>
      </c>
      <c r="P196" s="35">
        <f t="shared" si="26"/>
        <v>1103431.43</v>
      </c>
      <c r="Q196" s="37">
        <f t="shared" si="24"/>
        <v>74.81195370659145</v>
      </c>
    </row>
    <row r="197" spans="1:17" s="1" customFormat="1" ht="23.25" customHeight="1">
      <c r="A197" s="32">
        <v>189</v>
      </c>
      <c r="B197" s="33" t="s">
        <v>216</v>
      </c>
      <c r="C197" s="34">
        <v>23807570</v>
      </c>
      <c r="D197" s="35">
        <v>5987697.18</v>
      </c>
      <c r="E197" s="27">
        <f t="shared" si="21"/>
        <v>25.150391997167286</v>
      </c>
      <c r="F197" s="28" t="e">
        <f>+#REF!-E197</f>
        <v>#REF!</v>
      </c>
      <c r="G197" s="25">
        <f t="shared" si="25"/>
        <v>17819872.82</v>
      </c>
      <c r="H197" s="28">
        <f t="shared" si="22"/>
        <v>74.84960800283271</v>
      </c>
      <c r="I197" s="35">
        <v>136463.86</v>
      </c>
      <c r="J197" s="27">
        <f t="shared" si="23"/>
        <v>0.5731952484020838</v>
      </c>
      <c r="K197" s="35"/>
      <c r="L197" s="27">
        <f t="shared" si="27"/>
        <v>0</v>
      </c>
      <c r="M197" s="26">
        <f t="shared" si="28"/>
        <v>6124161.04</v>
      </c>
      <c r="N197" s="27">
        <f t="shared" si="29"/>
        <v>25.723587245569373</v>
      </c>
      <c r="O197" s="36" t="e">
        <f>+#REF!-N197</f>
        <v>#REF!</v>
      </c>
      <c r="P197" s="35">
        <f t="shared" si="26"/>
        <v>17683408.96</v>
      </c>
      <c r="Q197" s="37">
        <f t="shared" si="24"/>
        <v>74.27641275443062</v>
      </c>
    </row>
    <row r="198" spans="1:17" s="1" customFormat="1" ht="23.25" customHeight="1">
      <c r="A198" s="32">
        <v>190</v>
      </c>
      <c r="B198" s="33" t="s">
        <v>217</v>
      </c>
      <c r="C198" s="34">
        <v>1240050</v>
      </c>
      <c r="D198" s="35">
        <v>311672.31</v>
      </c>
      <c r="E198" s="27">
        <f t="shared" si="21"/>
        <v>25.13385024797387</v>
      </c>
      <c r="F198" s="28" t="e">
        <f>+#REF!-E198</f>
        <v>#REF!</v>
      </c>
      <c r="G198" s="25">
        <f t="shared" si="25"/>
        <v>928377.69</v>
      </c>
      <c r="H198" s="28">
        <f t="shared" si="22"/>
        <v>74.86614975202613</v>
      </c>
      <c r="I198" s="35"/>
      <c r="J198" s="27">
        <f t="shared" si="23"/>
        <v>0</v>
      </c>
      <c r="K198" s="35"/>
      <c r="L198" s="27">
        <f t="shared" si="27"/>
        <v>0</v>
      </c>
      <c r="M198" s="26">
        <f t="shared" si="28"/>
        <v>311672.31</v>
      </c>
      <c r="N198" s="27">
        <f t="shared" si="29"/>
        <v>25.13385024797387</v>
      </c>
      <c r="O198" s="36" t="e">
        <f>+#REF!-N198</f>
        <v>#REF!</v>
      </c>
      <c r="P198" s="35">
        <f t="shared" si="26"/>
        <v>928377.69</v>
      </c>
      <c r="Q198" s="37">
        <f t="shared" si="24"/>
        <v>74.86614975202613</v>
      </c>
    </row>
    <row r="199" spans="1:17" s="1" customFormat="1" ht="23.25" customHeight="1">
      <c r="A199" s="32">
        <v>191</v>
      </c>
      <c r="B199" s="33" t="s">
        <v>218</v>
      </c>
      <c r="C199" s="34">
        <v>6095240</v>
      </c>
      <c r="D199" s="35">
        <v>1530419.1</v>
      </c>
      <c r="E199" s="27">
        <f t="shared" si="21"/>
        <v>25.108430512990466</v>
      </c>
      <c r="F199" s="28" t="e">
        <f>+#REF!-E199</f>
        <v>#REF!</v>
      </c>
      <c r="G199" s="25">
        <f t="shared" si="25"/>
        <v>4564820.9</v>
      </c>
      <c r="H199" s="28">
        <f t="shared" si="22"/>
        <v>74.89156948700955</v>
      </c>
      <c r="I199" s="35">
        <v>351400</v>
      </c>
      <c r="J199" s="27">
        <f t="shared" si="23"/>
        <v>5.765154448389235</v>
      </c>
      <c r="K199" s="35"/>
      <c r="L199" s="27">
        <f t="shared" si="27"/>
        <v>0</v>
      </c>
      <c r="M199" s="26">
        <f t="shared" si="28"/>
        <v>1881819.1</v>
      </c>
      <c r="N199" s="27">
        <f t="shared" si="29"/>
        <v>30.8735849613797</v>
      </c>
      <c r="O199" s="36" t="e">
        <f>+#REF!-N199</f>
        <v>#REF!</v>
      </c>
      <c r="P199" s="35">
        <f t="shared" si="26"/>
        <v>4213420.9</v>
      </c>
      <c r="Q199" s="37">
        <f t="shared" si="24"/>
        <v>69.12641503862031</v>
      </c>
    </row>
    <row r="200" spans="1:17" s="1" customFormat="1" ht="23.25" customHeight="1">
      <c r="A200" s="32">
        <v>192</v>
      </c>
      <c r="B200" s="33" t="s">
        <v>219</v>
      </c>
      <c r="C200" s="34">
        <v>3738400</v>
      </c>
      <c r="D200" s="35">
        <v>937742.24</v>
      </c>
      <c r="E200" s="27">
        <f aca="true" t="shared" si="30" ref="E200:E263">+D200*100/C200</f>
        <v>25.084053070832443</v>
      </c>
      <c r="F200" s="28" t="e">
        <f>+#REF!-E200</f>
        <v>#REF!</v>
      </c>
      <c r="G200" s="25">
        <f t="shared" si="25"/>
        <v>2800657.76</v>
      </c>
      <c r="H200" s="28">
        <f aca="true" t="shared" si="31" ref="H200:H263">+G200*100/C200</f>
        <v>74.91594692916756</v>
      </c>
      <c r="I200" s="35"/>
      <c r="J200" s="27">
        <f aca="true" t="shared" si="32" ref="J200:J263">+I200*100/C200</f>
        <v>0</v>
      </c>
      <c r="K200" s="35"/>
      <c r="L200" s="27">
        <f t="shared" si="27"/>
        <v>0</v>
      </c>
      <c r="M200" s="26">
        <f t="shared" si="28"/>
        <v>937742.24</v>
      </c>
      <c r="N200" s="27">
        <f t="shared" si="29"/>
        <v>25.084053070832443</v>
      </c>
      <c r="O200" s="36" t="e">
        <f>+#REF!-N200</f>
        <v>#REF!</v>
      </c>
      <c r="P200" s="35">
        <f t="shared" si="26"/>
        <v>2800657.76</v>
      </c>
      <c r="Q200" s="37">
        <f aca="true" t="shared" si="33" ref="Q200:Q263">+P200*100/C200</f>
        <v>74.91594692916756</v>
      </c>
    </row>
    <row r="201" spans="1:17" s="1" customFormat="1" ht="23.25" customHeight="1">
      <c r="A201" s="32">
        <v>193</v>
      </c>
      <c r="B201" s="33" t="s">
        <v>220</v>
      </c>
      <c r="C201" s="34">
        <v>5799370</v>
      </c>
      <c r="D201" s="35">
        <v>1454461.58</v>
      </c>
      <c r="E201" s="27">
        <f t="shared" si="30"/>
        <v>25.079647961761363</v>
      </c>
      <c r="F201" s="28" t="e">
        <f>+#REF!-E201</f>
        <v>#REF!</v>
      </c>
      <c r="G201" s="25">
        <f aca="true" t="shared" si="34" ref="G201:G266">+C201-D201</f>
        <v>4344908.42</v>
      </c>
      <c r="H201" s="28">
        <f t="shared" si="31"/>
        <v>74.92035203823863</v>
      </c>
      <c r="I201" s="35"/>
      <c r="J201" s="27">
        <f t="shared" si="32"/>
        <v>0</v>
      </c>
      <c r="K201" s="35"/>
      <c r="L201" s="27">
        <f t="shared" si="27"/>
        <v>0</v>
      </c>
      <c r="M201" s="26">
        <f t="shared" si="28"/>
        <v>1454461.58</v>
      </c>
      <c r="N201" s="27">
        <f t="shared" si="29"/>
        <v>25.079647961761363</v>
      </c>
      <c r="O201" s="36" t="e">
        <f>+#REF!-N201</f>
        <v>#REF!</v>
      </c>
      <c r="P201" s="35">
        <f aca="true" t="shared" si="35" ref="P201:P266">SUM(C201-D201-I201-K201)</f>
        <v>4344908.42</v>
      </c>
      <c r="Q201" s="37">
        <f t="shared" si="33"/>
        <v>74.92035203823863</v>
      </c>
    </row>
    <row r="202" spans="1:17" s="1" customFormat="1" ht="23.25" customHeight="1">
      <c r="A202" s="32">
        <v>194</v>
      </c>
      <c r="B202" s="33" t="s">
        <v>221</v>
      </c>
      <c r="C202" s="34">
        <v>11397530</v>
      </c>
      <c r="D202" s="35">
        <v>2839169.94</v>
      </c>
      <c r="E202" s="27">
        <f t="shared" si="30"/>
        <v>24.910396726308242</v>
      </c>
      <c r="F202" s="28" t="e">
        <f>+#REF!-E202</f>
        <v>#REF!</v>
      </c>
      <c r="G202" s="25">
        <f t="shared" si="34"/>
        <v>8558360.06</v>
      </c>
      <c r="H202" s="28">
        <f t="shared" si="31"/>
        <v>75.08960327369175</v>
      </c>
      <c r="I202" s="35"/>
      <c r="J202" s="27">
        <f t="shared" si="32"/>
        <v>0</v>
      </c>
      <c r="K202" s="35"/>
      <c r="L202" s="27">
        <f t="shared" si="27"/>
        <v>0</v>
      </c>
      <c r="M202" s="26">
        <f t="shared" si="28"/>
        <v>2839169.94</v>
      </c>
      <c r="N202" s="27">
        <f t="shared" si="29"/>
        <v>24.910396726308242</v>
      </c>
      <c r="O202" s="36" t="e">
        <f>+#REF!-N202</f>
        <v>#REF!</v>
      </c>
      <c r="P202" s="35">
        <f t="shared" si="35"/>
        <v>8558360.06</v>
      </c>
      <c r="Q202" s="37">
        <f t="shared" si="33"/>
        <v>75.08960327369175</v>
      </c>
    </row>
    <row r="203" spans="1:17" s="1" customFormat="1" ht="23.25" customHeight="1">
      <c r="A203" s="32">
        <v>195</v>
      </c>
      <c r="B203" s="33" t="s">
        <v>222</v>
      </c>
      <c r="C203" s="34">
        <v>4615460</v>
      </c>
      <c r="D203" s="35">
        <v>1148826.03</v>
      </c>
      <c r="E203" s="27">
        <f t="shared" si="30"/>
        <v>24.890824099873036</v>
      </c>
      <c r="F203" s="28" t="e">
        <f>+#REF!-E203</f>
        <v>#REF!</v>
      </c>
      <c r="G203" s="25">
        <f t="shared" si="34"/>
        <v>3466633.9699999997</v>
      </c>
      <c r="H203" s="28">
        <f t="shared" si="31"/>
        <v>75.10917590012697</v>
      </c>
      <c r="I203" s="35"/>
      <c r="J203" s="27">
        <f t="shared" si="32"/>
        <v>0</v>
      </c>
      <c r="K203" s="35"/>
      <c r="L203" s="27">
        <f t="shared" si="27"/>
        <v>0</v>
      </c>
      <c r="M203" s="26">
        <f t="shared" si="28"/>
        <v>1148826.03</v>
      </c>
      <c r="N203" s="27">
        <f t="shared" si="29"/>
        <v>24.890824099873036</v>
      </c>
      <c r="O203" s="36" t="e">
        <f>+#REF!-N203</f>
        <v>#REF!</v>
      </c>
      <c r="P203" s="35">
        <f t="shared" si="35"/>
        <v>3466633.9699999997</v>
      </c>
      <c r="Q203" s="37">
        <f t="shared" si="33"/>
        <v>75.10917590012697</v>
      </c>
    </row>
    <row r="204" spans="1:17" s="1" customFormat="1" ht="23.25" customHeight="1">
      <c r="A204" s="32">
        <v>196</v>
      </c>
      <c r="B204" s="33" t="s">
        <v>223</v>
      </c>
      <c r="C204" s="34">
        <v>5892240</v>
      </c>
      <c r="D204" s="35">
        <v>1465045.76</v>
      </c>
      <c r="E204" s="27">
        <f t="shared" si="30"/>
        <v>24.86398653143796</v>
      </c>
      <c r="F204" s="28" t="e">
        <f>+#REF!-E204</f>
        <v>#REF!</v>
      </c>
      <c r="G204" s="25">
        <f t="shared" si="34"/>
        <v>4427194.24</v>
      </c>
      <c r="H204" s="28">
        <f t="shared" si="31"/>
        <v>75.13601346856204</v>
      </c>
      <c r="I204" s="35">
        <v>1976000</v>
      </c>
      <c r="J204" s="27">
        <f t="shared" si="32"/>
        <v>33.53563330753669</v>
      </c>
      <c r="K204" s="35"/>
      <c r="L204" s="27">
        <f t="shared" si="27"/>
        <v>0</v>
      </c>
      <c r="M204" s="26">
        <f t="shared" si="28"/>
        <v>3441045.76</v>
      </c>
      <c r="N204" s="27">
        <f t="shared" si="29"/>
        <v>58.39961983897465</v>
      </c>
      <c r="O204" s="36" t="e">
        <f>+#REF!-N204</f>
        <v>#REF!</v>
      </c>
      <c r="P204" s="35">
        <f t="shared" si="35"/>
        <v>2451194.24</v>
      </c>
      <c r="Q204" s="37">
        <f t="shared" si="33"/>
        <v>41.600380161025356</v>
      </c>
    </row>
    <row r="205" spans="1:17" s="1" customFormat="1" ht="23.25" customHeight="1">
      <c r="A205" s="32">
        <v>197</v>
      </c>
      <c r="B205" s="33" t="s">
        <v>224</v>
      </c>
      <c r="C205" s="34">
        <v>16670882</v>
      </c>
      <c r="D205" s="35">
        <v>4103523.05</v>
      </c>
      <c r="E205" s="27">
        <f t="shared" si="30"/>
        <v>24.614912696280857</v>
      </c>
      <c r="F205" s="28" t="e">
        <f>+#REF!-E205</f>
        <v>#REF!</v>
      </c>
      <c r="G205" s="25">
        <f t="shared" si="34"/>
        <v>12567358.95</v>
      </c>
      <c r="H205" s="28">
        <f t="shared" si="31"/>
        <v>75.38508730371915</v>
      </c>
      <c r="I205" s="35"/>
      <c r="J205" s="27">
        <f t="shared" si="32"/>
        <v>0</v>
      </c>
      <c r="K205" s="35"/>
      <c r="L205" s="27">
        <f t="shared" si="27"/>
        <v>0</v>
      </c>
      <c r="M205" s="26">
        <f t="shared" si="28"/>
        <v>4103523.05</v>
      </c>
      <c r="N205" s="27">
        <f t="shared" si="29"/>
        <v>24.614912696280857</v>
      </c>
      <c r="O205" s="36" t="e">
        <f>+#REF!-N205</f>
        <v>#REF!</v>
      </c>
      <c r="P205" s="35">
        <f t="shared" si="35"/>
        <v>12567358.95</v>
      </c>
      <c r="Q205" s="37">
        <f t="shared" si="33"/>
        <v>75.38508730371915</v>
      </c>
    </row>
    <row r="206" spans="1:17" s="1" customFormat="1" ht="23.25" customHeight="1">
      <c r="A206" s="32">
        <v>198</v>
      </c>
      <c r="B206" s="33" t="s">
        <v>225</v>
      </c>
      <c r="C206" s="34">
        <v>1454260</v>
      </c>
      <c r="D206" s="35">
        <v>355146.83</v>
      </c>
      <c r="E206" s="27">
        <f t="shared" si="30"/>
        <v>24.421137210677596</v>
      </c>
      <c r="F206" s="28" t="e">
        <f>+#REF!-E206</f>
        <v>#REF!</v>
      </c>
      <c r="G206" s="25">
        <f t="shared" si="34"/>
        <v>1099113.17</v>
      </c>
      <c r="H206" s="28">
        <f t="shared" si="31"/>
        <v>75.5788627893224</v>
      </c>
      <c r="I206" s="35"/>
      <c r="J206" s="27">
        <f t="shared" si="32"/>
        <v>0</v>
      </c>
      <c r="K206" s="35"/>
      <c r="L206" s="27">
        <f t="shared" si="27"/>
        <v>0</v>
      </c>
      <c r="M206" s="26">
        <f t="shared" si="28"/>
        <v>355146.83</v>
      </c>
      <c r="N206" s="27">
        <f t="shared" si="29"/>
        <v>24.421137210677596</v>
      </c>
      <c r="O206" s="36" t="e">
        <f>+#REF!-N206</f>
        <v>#REF!</v>
      </c>
      <c r="P206" s="35">
        <f t="shared" si="35"/>
        <v>1099113.17</v>
      </c>
      <c r="Q206" s="37">
        <f t="shared" si="33"/>
        <v>75.5788627893224</v>
      </c>
    </row>
    <row r="207" spans="1:17" s="1" customFormat="1" ht="23.25" customHeight="1">
      <c r="A207" s="32">
        <v>199</v>
      </c>
      <c r="B207" s="33" t="s">
        <v>226</v>
      </c>
      <c r="C207" s="34">
        <v>5555630</v>
      </c>
      <c r="D207" s="35">
        <v>1321853.37</v>
      </c>
      <c r="E207" s="27">
        <f t="shared" si="30"/>
        <v>23.79304183323944</v>
      </c>
      <c r="F207" s="28" t="e">
        <f>+#REF!-E207</f>
        <v>#REF!</v>
      </c>
      <c r="G207" s="25">
        <f t="shared" si="34"/>
        <v>4233776.63</v>
      </c>
      <c r="H207" s="28">
        <f t="shared" si="31"/>
        <v>76.20695816676057</v>
      </c>
      <c r="I207" s="35">
        <v>15000</v>
      </c>
      <c r="J207" s="27">
        <f t="shared" si="32"/>
        <v>0.26999638204848053</v>
      </c>
      <c r="K207" s="35"/>
      <c r="L207" s="27">
        <f t="shared" si="27"/>
        <v>0</v>
      </c>
      <c r="M207" s="26">
        <f t="shared" si="28"/>
        <v>1336853.37</v>
      </c>
      <c r="N207" s="27">
        <f t="shared" si="29"/>
        <v>24.063038215287918</v>
      </c>
      <c r="O207" s="36" t="e">
        <f>+#REF!-N207</f>
        <v>#REF!</v>
      </c>
      <c r="P207" s="35">
        <f t="shared" si="35"/>
        <v>4218776.63</v>
      </c>
      <c r="Q207" s="37">
        <f t="shared" si="33"/>
        <v>75.93696178471208</v>
      </c>
    </row>
    <row r="208" spans="1:17" s="1" customFormat="1" ht="23.25" customHeight="1">
      <c r="A208" s="32">
        <v>200</v>
      </c>
      <c r="B208" s="33" t="s">
        <v>227</v>
      </c>
      <c r="C208" s="34">
        <v>2880170</v>
      </c>
      <c r="D208" s="35">
        <v>678550.14</v>
      </c>
      <c r="E208" s="27">
        <f t="shared" si="30"/>
        <v>23.559378092265387</v>
      </c>
      <c r="F208" s="28" t="e">
        <f>+#REF!-E208</f>
        <v>#REF!</v>
      </c>
      <c r="G208" s="25">
        <f t="shared" si="34"/>
        <v>2201619.86</v>
      </c>
      <c r="H208" s="28">
        <f t="shared" si="31"/>
        <v>76.44062190773461</v>
      </c>
      <c r="I208" s="35"/>
      <c r="J208" s="27">
        <f t="shared" si="32"/>
        <v>0</v>
      </c>
      <c r="K208" s="35"/>
      <c r="L208" s="27">
        <f t="shared" si="27"/>
        <v>0</v>
      </c>
      <c r="M208" s="26">
        <f t="shared" si="28"/>
        <v>678550.14</v>
      </c>
      <c r="N208" s="27">
        <f t="shared" si="29"/>
        <v>23.559378092265387</v>
      </c>
      <c r="O208" s="36" t="e">
        <f>+#REF!-N208</f>
        <v>#REF!</v>
      </c>
      <c r="P208" s="35">
        <f t="shared" si="35"/>
        <v>2201619.86</v>
      </c>
      <c r="Q208" s="37">
        <f t="shared" si="33"/>
        <v>76.44062190773461</v>
      </c>
    </row>
    <row r="209" spans="1:17" s="1" customFormat="1" ht="23.25" customHeight="1">
      <c r="A209" s="32">
        <v>201</v>
      </c>
      <c r="B209" s="33" t="s">
        <v>228</v>
      </c>
      <c r="C209" s="34">
        <v>21293315</v>
      </c>
      <c r="D209" s="35">
        <v>5015798.8</v>
      </c>
      <c r="E209" s="27">
        <f t="shared" si="30"/>
        <v>23.555744138477262</v>
      </c>
      <c r="F209" s="28" t="e">
        <f>+#REF!-E209</f>
        <v>#REF!</v>
      </c>
      <c r="G209" s="25">
        <f t="shared" si="34"/>
        <v>16277516.2</v>
      </c>
      <c r="H209" s="28">
        <f t="shared" si="31"/>
        <v>76.44425586152273</v>
      </c>
      <c r="I209" s="35">
        <v>122429.4</v>
      </c>
      <c r="J209" s="27">
        <f t="shared" si="32"/>
        <v>0.5749663685527594</v>
      </c>
      <c r="K209" s="35"/>
      <c r="L209" s="27">
        <f aca="true" t="shared" si="36" ref="L209:L266">+K209*100/C209</f>
        <v>0</v>
      </c>
      <c r="M209" s="26">
        <f aca="true" t="shared" si="37" ref="M209:M266">SUM(D209+I209)</f>
        <v>5138228.2</v>
      </c>
      <c r="N209" s="27">
        <f aca="true" t="shared" si="38" ref="N209:N266">SUM(M209*100/C209)</f>
        <v>24.130710507030024</v>
      </c>
      <c r="O209" s="36" t="e">
        <f>+#REF!-N209</f>
        <v>#REF!</v>
      </c>
      <c r="P209" s="35">
        <f t="shared" si="35"/>
        <v>16155086.799999999</v>
      </c>
      <c r="Q209" s="37">
        <f t="shared" si="33"/>
        <v>75.86928949296998</v>
      </c>
    </row>
    <row r="210" spans="1:17" s="1" customFormat="1" ht="23.25" customHeight="1">
      <c r="A210" s="32">
        <v>202</v>
      </c>
      <c r="B210" s="33" t="s">
        <v>229</v>
      </c>
      <c r="C210" s="34">
        <v>4791350</v>
      </c>
      <c r="D210" s="35">
        <v>1122838.93</v>
      </c>
      <c r="E210" s="27">
        <f t="shared" si="30"/>
        <v>23.434709006856107</v>
      </c>
      <c r="F210" s="28" t="e">
        <f>+#REF!-E210</f>
        <v>#REF!</v>
      </c>
      <c r="G210" s="25">
        <f t="shared" si="34"/>
        <v>3668511.0700000003</v>
      </c>
      <c r="H210" s="28">
        <f t="shared" si="31"/>
        <v>76.56529099314389</v>
      </c>
      <c r="I210" s="35"/>
      <c r="J210" s="27">
        <f t="shared" si="32"/>
        <v>0</v>
      </c>
      <c r="K210" s="35"/>
      <c r="L210" s="27">
        <f t="shared" si="36"/>
        <v>0</v>
      </c>
      <c r="M210" s="26">
        <f t="shared" si="37"/>
        <v>1122838.93</v>
      </c>
      <c r="N210" s="27">
        <f t="shared" si="38"/>
        <v>23.434709006856107</v>
      </c>
      <c r="O210" s="36" t="e">
        <f>+#REF!-N210</f>
        <v>#REF!</v>
      </c>
      <c r="P210" s="35">
        <f t="shared" si="35"/>
        <v>3668511.0700000003</v>
      </c>
      <c r="Q210" s="37">
        <f t="shared" si="33"/>
        <v>76.56529099314389</v>
      </c>
    </row>
    <row r="211" spans="1:17" s="1" customFormat="1" ht="23.25" customHeight="1">
      <c r="A211" s="32">
        <v>203</v>
      </c>
      <c r="B211" s="33" t="s">
        <v>230</v>
      </c>
      <c r="C211" s="34">
        <v>2751160</v>
      </c>
      <c r="D211" s="35">
        <v>643399.54</v>
      </c>
      <c r="E211" s="27">
        <f t="shared" si="30"/>
        <v>23.38648206574681</v>
      </c>
      <c r="F211" s="28" t="e">
        <f>+#REF!-E211</f>
        <v>#REF!</v>
      </c>
      <c r="G211" s="25">
        <f t="shared" si="34"/>
        <v>2107760.46</v>
      </c>
      <c r="H211" s="28">
        <f t="shared" si="31"/>
        <v>76.61351793425318</v>
      </c>
      <c r="I211" s="35"/>
      <c r="J211" s="27">
        <f t="shared" si="32"/>
        <v>0</v>
      </c>
      <c r="K211" s="35"/>
      <c r="L211" s="27">
        <f t="shared" si="36"/>
        <v>0</v>
      </c>
      <c r="M211" s="26">
        <f t="shared" si="37"/>
        <v>643399.54</v>
      </c>
      <c r="N211" s="27">
        <f t="shared" si="38"/>
        <v>23.38648206574681</v>
      </c>
      <c r="O211" s="36" t="e">
        <f>+#REF!-N211</f>
        <v>#REF!</v>
      </c>
      <c r="P211" s="35">
        <f t="shared" si="35"/>
        <v>2107760.46</v>
      </c>
      <c r="Q211" s="37">
        <f t="shared" si="33"/>
        <v>76.61351793425318</v>
      </c>
    </row>
    <row r="212" spans="1:17" s="1" customFormat="1" ht="23.25" customHeight="1">
      <c r="A212" s="32">
        <v>204</v>
      </c>
      <c r="B212" s="33" t="s">
        <v>231</v>
      </c>
      <c r="C212" s="34">
        <v>5741980</v>
      </c>
      <c r="D212" s="35">
        <v>1334330.12</v>
      </c>
      <c r="E212" s="27">
        <f t="shared" si="30"/>
        <v>23.23815338959732</v>
      </c>
      <c r="F212" s="28" t="e">
        <f>+#REF!-E212</f>
        <v>#REF!</v>
      </c>
      <c r="G212" s="25">
        <f t="shared" si="34"/>
        <v>4407649.88</v>
      </c>
      <c r="H212" s="28">
        <f t="shared" si="31"/>
        <v>76.76184661040269</v>
      </c>
      <c r="I212" s="35"/>
      <c r="J212" s="27">
        <f t="shared" si="32"/>
        <v>0</v>
      </c>
      <c r="K212" s="35"/>
      <c r="L212" s="27">
        <f t="shared" si="36"/>
        <v>0</v>
      </c>
      <c r="M212" s="26">
        <f t="shared" si="37"/>
        <v>1334330.12</v>
      </c>
      <c r="N212" s="27">
        <f t="shared" si="38"/>
        <v>23.23815338959732</v>
      </c>
      <c r="O212" s="36" t="e">
        <f>+#REF!-N212</f>
        <v>#REF!</v>
      </c>
      <c r="P212" s="35">
        <f t="shared" si="35"/>
        <v>4407649.88</v>
      </c>
      <c r="Q212" s="37">
        <f t="shared" si="33"/>
        <v>76.76184661040269</v>
      </c>
    </row>
    <row r="213" spans="1:17" s="1" customFormat="1" ht="23.25" customHeight="1">
      <c r="A213" s="32">
        <v>205</v>
      </c>
      <c r="B213" s="33" t="s">
        <v>232</v>
      </c>
      <c r="C213" s="34">
        <v>10797860</v>
      </c>
      <c r="D213" s="35">
        <v>2450121.54</v>
      </c>
      <c r="E213" s="27">
        <f t="shared" si="30"/>
        <v>22.69080669688253</v>
      </c>
      <c r="F213" s="28" t="e">
        <f>+#REF!-E213</f>
        <v>#REF!</v>
      </c>
      <c r="G213" s="25">
        <f t="shared" si="34"/>
        <v>8347738.46</v>
      </c>
      <c r="H213" s="28">
        <f t="shared" si="31"/>
        <v>77.30919330311747</v>
      </c>
      <c r="I213" s="35">
        <v>604546.5</v>
      </c>
      <c r="J213" s="27">
        <f t="shared" si="32"/>
        <v>5.598762162132126</v>
      </c>
      <c r="K213" s="35"/>
      <c r="L213" s="27">
        <f t="shared" si="36"/>
        <v>0</v>
      </c>
      <c r="M213" s="26">
        <f t="shared" si="37"/>
        <v>3054668.04</v>
      </c>
      <c r="N213" s="27">
        <f t="shared" si="38"/>
        <v>28.289568859014658</v>
      </c>
      <c r="O213" s="36" t="e">
        <f>+#REF!-N213</f>
        <v>#REF!</v>
      </c>
      <c r="P213" s="35">
        <f t="shared" si="35"/>
        <v>7743191.96</v>
      </c>
      <c r="Q213" s="37">
        <f t="shared" si="33"/>
        <v>71.71043114098535</v>
      </c>
    </row>
    <row r="214" spans="1:17" s="1" customFormat="1" ht="23.25" customHeight="1">
      <c r="A214" s="32">
        <v>206</v>
      </c>
      <c r="B214" s="33" t="s">
        <v>233</v>
      </c>
      <c r="C214" s="34">
        <v>1971640</v>
      </c>
      <c r="D214" s="35">
        <v>445745.65</v>
      </c>
      <c r="E214" s="27">
        <f t="shared" si="30"/>
        <v>22.607861982917775</v>
      </c>
      <c r="F214" s="28" t="e">
        <f>+#REF!-E214</f>
        <v>#REF!</v>
      </c>
      <c r="G214" s="25">
        <f t="shared" si="34"/>
        <v>1525894.35</v>
      </c>
      <c r="H214" s="28">
        <f t="shared" si="31"/>
        <v>77.39213801708223</v>
      </c>
      <c r="I214" s="35"/>
      <c r="J214" s="27">
        <f t="shared" si="32"/>
        <v>0</v>
      </c>
      <c r="K214" s="35"/>
      <c r="L214" s="27">
        <f t="shared" si="36"/>
        <v>0</v>
      </c>
      <c r="M214" s="26">
        <f t="shared" si="37"/>
        <v>445745.65</v>
      </c>
      <c r="N214" s="27">
        <f t="shared" si="38"/>
        <v>22.607861982917775</v>
      </c>
      <c r="O214" s="36" t="e">
        <f>+#REF!-N214</f>
        <v>#REF!</v>
      </c>
      <c r="P214" s="35">
        <f t="shared" si="35"/>
        <v>1525894.35</v>
      </c>
      <c r="Q214" s="37">
        <f t="shared" si="33"/>
        <v>77.39213801708223</v>
      </c>
    </row>
    <row r="215" spans="1:17" s="1" customFormat="1" ht="23.25" customHeight="1">
      <c r="A215" s="32">
        <v>207</v>
      </c>
      <c r="B215" s="33" t="s">
        <v>234</v>
      </c>
      <c r="C215" s="34">
        <v>3529600</v>
      </c>
      <c r="D215" s="35">
        <v>794946.3</v>
      </c>
      <c r="E215" s="27">
        <f t="shared" si="30"/>
        <v>22.5222773118767</v>
      </c>
      <c r="F215" s="28" t="e">
        <f>+#REF!-E215</f>
        <v>#REF!</v>
      </c>
      <c r="G215" s="25">
        <f t="shared" si="34"/>
        <v>2734653.7</v>
      </c>
      <c r="H215" s="28">
        <f t="shared" si="31"/>
        <v>77.4777226881233</v>
      </c>
      <c r="I215" s="35"/>
      <c r="J215" s="27">
        <f t="shared" si="32"/>
        <v>0</v>
      </c>
      <c r="K215" s="35"/>
      <c r="L215" s="27">
        <f t="shared" si="36"/>
        <v>0</v>
      </c>
      <c r="M215" s="26">
        <f t="shared" si="37"/>
        <v>794946.3</v>
      </c>
      <c r="N215" s="27">
        <f t="shared" si="38"/>
        <v>22.5222773118767</v>
      </c>
      <c r="O215" s="36" t="e">
        <f>+#REF!-N215</f>
        <v>#REF!</v>
      </c>
      <c r="P215" s="35">
        <f t="shared" si="35"/>
        <v>2734653.7</v>
      </c>
      <c r="Q215" s="37">
        <f t="shared" si="33"/>
        <v>77.4777226881233</v>
      </c>
    </row>
    <row r="216" spans="1:17" s="1" customFormat="1" ht="23.25" customHeight="1">
      <c r="A216" s="32">
        <v>208</v>
      </c>
      <c r="B216" s="33" t="s">
        <v>235</v>
      </c>
      <c r="C216" s="34">
        <v>3960410</v>
      </c>
      <c r="D216" s="35">
        <v>890729.25</v>
      </c>
      <c r="E216" s="27">
        <f t="shared" si="30"/>
        <v>22.490834282309155</v>
      </c>
      <c r="F216" s="28" t="e">
        <f>+#REF!-E216</f>
        <v>#REF!</v>
      </c>
      <c r="G216" s="25">
        <f t="shared" si="34"/>
        <v>3069680.75</v>
      </c>
      <c r="H216" s="28">
        <f t="shared" si="31"/>
        <v>77.50916571769085</v>
      </c>
      <c r="I216" s="35">
        <v>1976000</v>
      </c>
      <c r="J216" s="27">
        <f t="shared" si="32"/>
        <v>49.89382412426996</v>
      </c>
      <c r="K216" s="35"/>
      <c r="L216" s="27">
        <f t="shared" si="36"/>
        <v>0</v>
      </c>
      <c r="M216" s="26">
        <f t="shared" si="37"/>
        <v>2866729.25</v>
      </c>
      <c r="N216" s="27">
        <f t="shared" si="38"/>
        <v>72.38465840657912</v>
      </c>
      <c r="O216" s="36" t="e">
        <f>+#REF!-N216</f>
        <v>#REF!</v>
      </c>
      <c r="P216" s="35">
        <f t="shared" si="35"/>
        <v>1093680.75</v>
      </c>
      <c r="Q216" s="37">
        <f t="shared" si="33"/>
        <v>27.615341593420883</v>
      </c>
    </row>
    <row r="217" spans="1:17" s="1" customFormat="1" ht="23.25" customHeight="1">
      <c r="A217" s="32">
        <v>209</v>
      </c>
      <c r="B217" s="33" t="s">
        <v>236</v>
      </c>
      <c r="C217" s="34">
        <v>4999660</v>
      </c>
      <c r="D217" s="35">
        <v>1120954.12</v>
      </c>
      <c r="E217" s="27">
        <f t="shared" si="30"/>
        <v>22.42060700127609</v>
      </c>
      <c r="F217" s="28" t="e">
        <f>+#REF!-E217</f>
        <v>#REF!</v>
      </c>
      <c r="G217" s="25">
        <f t="shared" si="34"/>
        <v>3878705.88</v>
      </c>
      <c r="H217" s="28">
        <f t="shared" si="31"/>
        <v>77.57939299872392</v>
      </c>
      <c r="I217" s="35"/>
      <c r="J217" s="27">
        <f t="shared" si="32"/>
        <v>0</v>
      </c>
      <c r="K217" s="35"/>
      <c r="L217" s="27">
        <f t="shared" si="36"/>
        <v>0</v>
      </c>
      <c r="M217" s="26">
        <f t="shared" si="37"/>
        <v>1120954.12</v>
      </c>
      <c r="N217" s="27">
        <f t="shared" si="38"/>
        <v>22.42060700127609</v>
      </c>
      <c r="O217" s="36" t="e">
        <f>+#REF!-N217</f>
        <v>#REF!</v>
      </c>
      <c r="P217" s="35">
        <f t="shared" si="35"/>
        <v>3878705.88</v>
      </c>
      <c r="Q217" s="37">
        <f t="shared" si="33"/>
        <v>77.57939299872392</v>
      </c>
    </row>
    <row r="218" spans="1:17" s="1" customFormat="1" ht="23.25" customHeight="1">
      <c r="A218" s="32">
        <v>210</v>
      </c>
      <c r="B218" s="33" t="s">
        <v>237</v>
      </c>
      <c r="C218" s="34">
        <v>14891610</v>
      </c>
      <c r="D218" s="35">
        <v>3330987.49</v>
      </c>
      <c r="E218" s="27">
        <f t="shared" si="30"/>
        <v>22.368215995449788</v>
      </c>
      <c r="F218" s="28" t="e">
        <f>+#REF!-E218</f>
        <v>#REF!</v>
      </c>
      <c r="G218" s="25">
        <f t="shared" si="34"/>
        <v>11560622.51</v>
      </c>
      <c r="H218" s="28">
        <f t="shared" si="31"/>
        <v>77.63178400455021</v>
      </c>
      <c r="I218" s="35"/>
      <c r="J218" s="27">
        <f t="shared" si="32"/>
        <v>0</v>
      </c>
      <c r="K218" s="35"/>
      <c r="L218" s="27">
        <f t="shared" si="36"/>
        <v>0</v>
      </c>
      <c r="M218" s="26">
        <f t="shared" si="37"/>
        <v>3330987.49</v>
      </c>
      <c r="N218" s="27">
        <f t="shared" si="38"/>
        <v>22.368215995449788</v>
      </c>
      <c r="O218" s="36" t="e">
        <f>+#REF!-N218</f>
        <v>#REF!</v>
      </c>
      <c r="P218" s="35">
        <f t="shared" si="35"/>
        <v>11560622.51</v>
      </c>
      <c r="Q218" s="37">
        <f t="shared" si="33"/>
        <v>77.63178400455021</v>
      </c>
    </row>
    <row r="219" spans="1:17" s="1" customFormat="1" ht="23.25" customHeight="1">
      <c r="A219" s="32">
        <v>211</v>
      </c>
      <c r="B219" s="33" t="s">
        <v>238</v>
      </c>
      <c r="C219" s="34">
        <v>11903480</v>
      </c>
      <c r="D219" s="35">
        <v>2658518.72</v>
      </c>
      <c r="E219" s="27">
        <f t="shared" si="30"/>
        <v>22.333962169046366</v>
      </c>
      <c r="F219" s="28" t="e">
        <f>+#REF!-E219</f>
        <v>#REF!</v>
      </c>
      <c r="G219" s="25">
        <f t="shared" si="34"/>
        <v>9244961.28</v>
      </c>
      <c r="H219" s="28">
        <f t="shared" si="31"/>
        <v>77.66603783095363</v>
      </c>
      <c r="I219" s="35">
        <v>3565.24</v>
      </c>
      <c r="J219" s="27">
        <f t="shared" si="32"/>
        <v>0.029951241149646993</v>
      </c>
      <c r="K219" s="35"/>
      <c r="L219" s="27">
        <f t="shared" si="36"/>
        <v>0</v>
      </c>
      <c r="M219" s="26">
        <f t="shared" si="37"/>
        <v>2662083.9600000004</v>
      </c>
      <c r="N219" s="27">
        <f t="shared" si="38"/>
        <v>22.363913410196012</v>
      </c>
      <c r="O219" s="36" t="e">
        <f>+#REF!-N219</f>
        <v>#REF!</v>
      </c>
      <c r="P219" s="35">
        <f t="shared" si="35"/>
        <v>9241396.04</v>
      </c>
      <c r="Q219" s="37">
        <f t="shared" si="33"/>
        <v>77.63608658980398</v>
      </c>
    </row>
    <row r="220" spans="1:17" s="1" customFormat="1" ht="23.25" customHeight="1">
      <c r="A220" s="32">
        <v>212</v>
      </c>
      <c r="B220" s="33" t="s">
        <v>239</v>
      </c>
      <c r="C220" s="34">
        <v>20932905</v>
      </c>
      <c r="D220" s="35">
        <v>4572627.55</v>
      </c>
      <c r="E220" s="27">
        <f t="shared" si="30"/>
        <v>21.844209153005757</v>
      </c>
      <c r="F220" s="28" t="e">
        <f>+#REF!-E220</f>
        <v>#REF!</v>
      </c>
      <c r="G220" s="25">
        <f t="shared" si="34"/>
        <v>16360277.45</v>
      </c>
      <c r="H220" s="28">
        <f t="shared" si="31"/>
        <v>78.15579084699424</v>
      </c>
      <c r="I220" s="35">
        <v>211010.7</v>
      </c>
      <c r="J220" s="27">
        <f t="shared" si="32"/>
        <v>1.008033524252845</v>
      </c>
      <c r="K220" s="35"/>
      <c r="L220" s="27">
        <f t="shared" si="36"/>
        <v>0</v>
      </c>
      <c r="M220" s="26">
        <f t="shared" si="37"/>
        <v>4783638.25</v>
      </c>
      <c r="N220" s="27">
        <f t="shared" si="38"/>
        <v>22.8522426772586</v>
      </c>
      <c r="O220" s="36" t="e">
        <f>+#REF!-N220</f>
        <v>#REF!</v>
      </c>
      <c r="P220" s="35">
        <f t="shared" si="35"/>
        <v>16149266.75</v>
      </c>
      <c r="Q220" s="37">
        <f t="shared" si="33"/>
        <v>77.1477573227414</v>
      </c>
    </row>
    <row r="221" spans="1:17" s="1" customFormat="1" ht="23.25" customHeight="1">
      <c r="A221" s="32">
        <v>213</v>
      </c>
      <c r="B221" s="33" t="s">
        <v>240</v>
      </c>
      <c r="C221" s="34">
        <v>31943090</v>
      </c>
      <c r="D221" s="35">
        <v>6973591.1</v>
      </c>
      <c r="E221" s="27">
        <f t="shared" si="30"/>
        <v>21.83129778615657</v>
      </c>
      <c r="F221" s="28" t="e">
        <f>+#REF!-E221</f>
        <v>#REF!</v>
      </c>
      <c r="G221" s="25">
        <f t="shared" si="34"/>
        <v>24969498.9</v>
      </c>
      <c r="H221" s="28">
        <f t="shared" si="31"/>
        <v>78.16870221384343</v>
      </c>
      <c r="I221" s="35"/>
      <c r="J221" s="27">
        <f t="shared" si="32"/>
        <v>0</v>
      </c>
      <c r="K221" s="35"/>
      <c r="L221" s="27">
        <f t="shared" si="36"/>
        <v>0</v>
      </c>
      <c r="M221" s="26">
        <f t="shared" si="37"/>
        <v>6973591.1</v>
      </c>
      <c r="N221" s="27">
        <f t="shared" si="38"/>
        <v>21.83129778615657</v>
      </c>
      <c r="O221" s="36" t="e">
        <f>+#REF!-N221</f>
        <v>#REF!</v>
      </c>
      <c r="P221" s="35">
        <f t="shared" si="35"/>
        <v>24969498.9</v>
      </c>
      <c r="Q221" s="37">
        <f t="shared" si="33"/>
        <v>78.16870221384343</v>
      </c>
    </row>
    <row r="222" spans="1:17" s="1" customFormat="1" ht="23.25" customHeight="1">
      <c r="A222" s="32">
        <v>214</v>
      </c>
      <c r="B222" s="33" t="s">
        <v>241</v>
      </c>
      <c r="C222" s="34">
        <v>6056670</v>
      </c>
      <c r="D222" s="35">
        <v>1317513.18</v>
      </c>
      <c r="E222" s="27">
        <f t="shared" si="30"/>
        <v>21.753095017559154</v>
      </c>
      <c r="F222" s="28" t="e">
        <f>+#REF!-E222</f>
        <v>#REF!</v>
      </c>
      <c r="G222" s="25">
        <f t="shared" si="34"/>
        <v>4739156.82</v>
      </c>
      <c r="H222" s="28">
        <f t="shared" si="31"/>
        <v>78.24690498244085</v>
      </c>
      <c r="I222" s="35"/>
      <c r="J222" s="27">
        <f t="shared" si="32"/>
        <v>0</v>
      </c>
      <c r="K222" s="35"/>
      <c r="L222" s="27">
        <f t="shared" si="36"/>
        <v>0</v>
      </c>
      <c r="M222" s="26">
        <f t="shared" si="37"/>
        <v>1317513.18</v>
      </c>
      <c r="N222" s="27">
        <f t="shared" si="38"/>
        <v>21.753095017559154</v>
      </c>
      <c r="O222" s="36" t="e">
        <f>+#REF!-N222</f>
        <v>#REF!</v>
      </c>
      <c r="P222" s="35">
        <f t="shared" si="35"/>
        <v>4739156.82</v>
      </c>
      <c r="Q222" s="37">
        <f t="shared" si="33"/>
        <v>78.24690498244085</v>
      </c>
    </row>
    <row r="223" spans="1:17" s="1" customFormat="1" ht="23.25" customHeight="1">
      <c r="A223" s="32">
        <v>215</v>
      </c>
      <c r="B223" s="33" t="s">
        <v>242</v>
      </c>
      <c r="C223" s="34">
        <v>3586280</v>
      </c>
      <c r="D223" s="35">
        <v>776810.22</v>
      </c>
      <c r="E223" s="27">
        <f t="shared" si="30"/>
        <v>21.660612668280223</v>
      </c>
      <c r="F223" s="28" t="e">
        <f>+#REF!-E223</f>
        <v>#REF!</v>
      </c>
      <c r="G223" s="25">
        <f t="shared" si="34"/>
        <v>2809469.7800000003</v>
      </c>
      <c r="H223" s="28">
        <f t="shared" si="31"/>
        <v>78.33938733171978</v>
      </c>
      <c r="I223" s="35">
        <v>6000</v>
      </c>
      <c r="J223" s="27">
        <f t="shared" si="32"/>
        <v>0.1673042818742541</v>
      </c>
      <c r="K223" s="35"/>
      <c r="L223" s="27">
        <f t="shared" si="36"/>
        <v>0</v>
      </c>
      <c r="M223" s="26">
        <f t="shared" si="37"/>
        <v>782810.22</v>
      </c>
      <c r="N223" s="27">
        <f t="shared" si="38"/>
        <v>21.827916950154478</v>
      </c>
      <c r="O223" s="36" t="e">
        <f>+#REF!-N223</f>
        <v>#REF!</v>
      </c>
      <c r="P223" s="35">
        <f t="shared" si="35"/>
        <v>2803469.7800000003</v>
      </c>
      <c r="Q223" s="37">
        <f t="shared" si="33"/>
        <v>78.17208304984553</v>
      </c>
    </row>
    <row r="224" spans="1:17" s="1" customFormat="1" ht="23.25" customHeight="1">
      <c r="A224" s="32">
        <v>216</v>
      </c>
      <c r="B224" s="33" t="s">
        <v>243</v>
      </c>
      <c r="C224" s="34">
        <v>32844360</v>
      </c>
      <c r="D224" s="35">
        <v>7079043.68</v>
      </c>
      <c r="E224" s="27">
        <f t="shared" si="30"/>
        <v>21.553300718905774</v>
      </c>
      <c r="F224" s="28" t="e">
        <f>+#REF!-E224</f>
        <v>#REF!</v>
      </c>
      <c r="G224" s="25">
        <f t="shared" si="34"/>
        <v>25765316.32</v>
      </c>
      <c r="H224" s="28">
        <f t="shared" si="31"/>
        <v>78.44669928109423</v>
      </c>
      <c r="I224" s="35">
        <v>10500</v>
      </c>
      <c r="J224" s="27">
        <f t="shared" si="32"/>
        <v>0.031968959054157246</v>
      </c>
      <c r="K224" s="35"/>
      <c r="L224" s="27">
        <f t="shared" si="36"/>
        <v>0</v>
      </c>
      <c r="M224" s="26">
        <f t="shared" si="37"/>
        <v>7089543.68</v>
      </c>
      <c r="N224" s="27">
        <f t="shared" si="38"/>
        <v>21.58526967795993</v>
      </c>
      <c r="O224" s="36" t="e">
        <f>+#REF!-N224</f>
        <v>#REF!</v>
      </c>
      <c r="P224" s="35">
        <f t="shared" si="35"/>
        <v>25754816.32</v>
      </c>
      <c r="Q224" s="37">
        <f t="shared" si="33"/>
        <v>78.41473032204007</v>
      </c>
    </row>
    <row r="225" spans="1:17" s="1" customFormat="1" ht="23.25" customHeight="1">
      <c r="A225" s="32">
        <v>217</v>
      </c>
      <c r="B225" s="33" t="s">
        <v>244</v>
      </c>
      <c r="C225" s="34">
        <v>17263617</v>
      </c>
      <c r="D225" s="35">
        <v>3693020.3</v>
      </c>
      <c r="E225" s="27">
        <f t="shared" si="30"/>
        <v>21.391926732387542</v>
      </c>
      <c r="F225" s="28" t="e">
        <f>+#REF!-E225</f>
        <v>#REF!</v>
      </c>
      <c r="G225" s="25">
        <f t="shared" si="34"/>
        <v>13570596.7</v>
      </c>
      <c r="H225" s="28">
        <f t="shared" si="31"/>
        <v>78.60807326761245</v>
      </c>
      <c r="I225" s="35">
        <v>216960</v>
      </c>
      <c r="J225" s="27">
        <f t="shared" si="32"/>
        <v>1.2567470652297257</v>
      </c>
      <c r="K225" s="35"/>
      <c r="L225" s="27">
        <f t="shared" si="36"/>
        <v>0</v>
      </c>
      <c r="M225" s="26">
        <f t="shared" si="37"/>
        <v>3909980.3</v>
      </c>
      <c r="N225" s="27">
        <f t="shared" si="38"/>
        <v>22.648673797617267</v>
      </c>
      <c r="O225" s="36" t="e">
        <f>+#REF!-N225</f>
        <v>#REF!</v>
      </c>
      <c r="P225" s="35">
        <f t="shared" si="35"/>
        <v>13353636.7</v>
      </c>
      <c r="Q225" s="37">
        <f t="shared" si="33"/>
        <v>77.35132620238274</v>
      </c>
    </row>
    <row r="226" spans="1:17" s="1" customFormat="1" ht="23.25" customHeight="1">
      <c r="A226" s="32">
        <v>218</v>
      </c>
      <c r="B226" s="33" t="s">
        <v>245</v>
      </c>
      <c r="C226" s="34">
        <v>3646040</v>
      </c>
      <c r="D226" s="35">
        <v>774898.52</v>
      </c>
      <c r="E226" s="27">
        <f t="shared" si="30"/>
        <v>21.253154655461817</v>
      </c>
      <c r="F226" s="28" t="e">
        <f>+#REF!-E226</f>
        <v>#REF!</v>
      </c>
      <c r="G226" s="25">
        <f t="shared" si="34"/>
        <v>2871141.48</v>
      </c>
      <c r="H226" s="28">
        <f t="shared" si="31"/>
        <v>78.74684534453819</v>
      </c>
      <c r="I226" s="35">
        <v>1116000</v>
      </c>
      <c r="J226" s="27">
        <f t="shared" si="32"/>
        <v>30.608550646729054</v>
      </c>
      <c r="K226" s="35"/>
      <c r="L226" s="27">
        <f t="shared" si="36"/>
        <v>0</v>
      </c>
      <c r="M226" s="26">
        <f t="shared" si="37"/>
        <v>1890898.52</v>
      </c>
      <c r="N226" s="27">
        <f t="shared" si="38"/>
        <v>51.86170530219087</v>
      </c>
      <c r="O226" s="36" t="e">
        <f>+#REF!-N226</f>
        <v>#REF!</v>
      </c>
      <c r="P226" s="35">
        <f t="shared" si="35"/>
        <v>1755141.48</v>
      </c>
      <c r="Q226" s="37">
        <f t="shared" si="33"/>
        <v>48.13829469780913</v>
      </c>
    </row>
    <row r="227" spans="1:17" s="1" customFormat="1" ht="23.25" customHeight="1">
      <c r="A227" s="32">
        <v>219</v>
      </c>
      <c r="B227" s="33" t="s">
        <v>246</v>
      </c>
      <c r="C227" s="34">
        <v>3193020</v>
      </c>
      <c r="D227" s="35">
        <v>664028.2</v>
      </c>
      <c r="E227" s="27">
        <f t="shared" si="30"/>
        <v>20.796243055164073</v>
      </c>
      <c r="F227" s="28" t="e">
        <f>+#REF!-E227</f>
        <v>#REF!</v>
      </c>
      <c r="G227" s="25">
        <f t="shared" si="34"/>
        <v>2528991.8</v>
      </c>
      <c r="H227" s="28">
        <f t="shared" si="31"/>
        <v>79.20375694483592</v>
      </c>
      <c r="I227" s="35"/>
      <c r="J227" s="27">
        <f t="shared" si="32"/>
        <v>0</v>
      </c>
      <c r="K227" s="35"/>
      <c r="L227" s="27">
        <f t="shared" si="36"/>
        <v>0</v>
      </c>
      <c r="M227" s="26">
        <f t="shared" si="37"/>
        <v>664028.2</v>
      </c>
      <c r="N227" s="27">
        <f t="shared" si="38"/>
        <v>20.796243055164073</v>
      </c>
      <c r="O227" s="36" t="e">
        <f>+#REF!-N227</f>
        <v>#REF!</v>
      </c>
      <c r="P227" s="35">
        <f t="shared" si="35"/>
        <v>2528991.8</v>
      </c>
      <c r="Q227" s="37">
        <f t="shared" si="33"/>
        <v>79.20375694483592</v>
      </c>
    </row>
    <row r="228" spans="1:17" s="1" customFormat="1" ht="23.25" customHeight="1">
      <c r="A228" s="32">
        <v>220</v>
      </c>
      <c r="B228" s="33" t="s">
        <v>247</v>
      </c>
      <c r="C228" s="34">
        <v>18271260</v>
      </c>
      <c r="D228" s="35">
        <v>3765451.72</v>
      </c>
      <c r="E228" s="27">
        <f t="shared" si="30"/>
        <v>20.60860455162917</v>
      </c>
      <c r="F228" s="28" t="e">
        <f>+#REF!-E228</f>
        <v>#REF!</v>
      </c>
      <c r="G228" s="25">
        <f t="shared" si="34"/>
        <v>14505808.28</v>
      </c>
      <c r="H228" s="28">
        <f t="shared" si="31"/>
        <v>79.39139544837083</v>
      </c>
      <c r="I228" s="35">
        <v>81786.04</v>
      </c>
      <c r="J228" s="27">
        <f t="shared" si="32"/>
        <v>0.4476212368495659</v>
      </c>
      <c r="K228" s="35"/>
      <c r="L228" s="27">
        <f t="shared" si="36"/>
        <v>0</v>
      </c>
      <c r="M228" s="26">
        <f t="shared" si="37"/>
        <v>3847237.7600000002</v>
      </c>
      <c r="N228" s="27">
        <f t="shared" si="38"/>
        <v>21.056225788478738</v>
      </c>
      <c r="O228" s="36" t="e">
        <f>+#REF!-N228</f>
        <v>#REF!</v>
      </c>
      <c r="P228" s="35">
        <f t="shared" si="35"/>
        <v>14424022.24</v>
      </c>
      <c r="Q228" s="37">
        <f t="shared" si="33"/>
        <v>78.94377421152126</v>
      </c>
    </row>
    <row r="229" spans="1:17" s="1" customFormat="1" ht="23.25" customHeight="1">
      <c r="A229" s="32">
        <v>221</v>
      </c>
      <c r="B229" s="33" t="s">
        <v>248</v>
      </c>
      <c r="C229" s="34">
        <v>13716490</v>
      </c>
      <c r="D229" s="35">
        <v>2821246.76</v>
      </c>
      <c r="E229" s="27">
        <f t="shared" si="30"/>
        <v>20.56828503501989</v>
      </c>
      <c r="F229" s="28" t="e">
        <f>+#REF!-E229</f>
        <v>#REF!</v>
      </c>
      <c r="G229" s="25">
        <f t="shared" si="34"/>
        <v>10895243.24</v>
      </c>
      <c r="H229" s="28">
        <f t="shared" si="31"/>
        <v>79.4317149649801</v>
      </c>
      <c r="I229" s="35"/>
      <c r="J229" s="27">
        <f t="shared" si="32"/>
        <v>0</v>
      </c>
      <c r="K229" s="35"/>
      <c r="L229" s="27">
        <f t="shared" si="36"/>
        <v>0</v>
      </c>
      <c r="M229" s="26">
        <f t="shared" si="37"/>
        <v>2821246.76</v>
      </c>
      <c r="N229" s="27">
        <f t="shared" si="38"/>
        <v>20.56828503501989</v>
      </c>
      <c r="O229" s="36" t="e">
        <f>+#REF!-N229</f>
        <v>#REF!</v>
      </c>
      <c r="P229" s="35">
        <f t="shared" si="35"/>
        <v>10895243.24</v>
      </c>
      <c r="Q229" s="37">
        <f t="shared" si="33"/>
        <v>79.4317149649801</v>
      </c>
    </row>
    <row r="230" spans="1:17" s="1" customFormat="1" ht="23.25" customHeight="1">
      <c r="A230" s="32">
        <v>222</v>
      </c>
      <c r="B230" s="33" t="s">
        <v>249</v>
      </c>
      <c r="C230" s="34">
        <v>9700530</v>
      </c>
      <c r="D230" s="35">
        <v>1980600.5</v>
      </c>
      <c r="E230" s="27">
        <f t="shared" si="30"/>
        <v>20.41744626324541</v>
      </c>
      <c r="F230" s="28" t="e">
        <f>+#REF!-E230</f>
        <v>#REF!</v>
      </c>
      <c r="G230" s="25">
        <f t="shared" si="34"/>
        <v>7719929.5</v>
      </c>
      <c r="H230" s="28">
        <f t="shared" si="31"/>
        <v>79.58255373675459</v>
      </c>
      <c r="I230" s="35"/>
      <c r="J230" s="27">
        <f t="shared" si="32"/>
        <v>0</v>
      </c>
      <c r="K230" s="35"/>
      <c r="L230" s="27">
        <f t="shared" si="36"/>
        <v>0</v>
      </c>
      <c r="M230" s="26">
        <f t="shared" si="37"/>
        <v>1980600.5</v>
      </c>
      <c r="N230" s="27">
        <f t="shared" si="38"/>
        <v>20.41744626324541</v>
      </c>
      <c r="O230" s="36" t="e">
        <f>+#REF!-N230</f>
        <v>#REF!</v>
      </c>
      <c r="P230" s="35">
        <f t="shared" si="35"/>
        <v>7719929.5</v>
      </c>
      <c r="Q230" s="37">
        <f t="shared" si="33"/>
        <v>79.58255373675459</v>
      </c>
    </row>
    <row r="231" spans="1:17" s="1" customFormat="1" ht="23.25" customHeight="1">
      <c r="A231" s="32">
        <v>223</v>
      </c>
      <c r="B231" s="33" t="s">
        <v>250</v>
      </c>
      <c r="C231" s="34">
        <v>23353548</v>
      </c>
      <c r="D231" s="35">
        <v>4724856.83</v>
      </c>
      <c r="E231" s="27">
        <f t="shared" si="30"/>
        <v>20.23185868802462</v>
      </c>
      <c r="F231" s="28" t="e">
        <f>+#REF!-E231</f>
        <v>#REF!</v>
      </c>
      <c r="G231" s="25">
        <f t="shared" si="34"/>
        <v>18628691.17</v>
      </c>
      <c r="H231" s="28">
        <f t="shared" si="31"/>
        <v>79.76814131197538</v>
      </c>
      <c r="I231" s="35">
        <v>336753.4</v>
      </c>
      <c r="J231" s="27">
        <f t="shared" si="32"/>
        <v>1.4419796084089664</v>
      </c>
      <c r="K231" s="35"/>
      <c r="L231" s="27">
        <f t="shared" si="36"/>
        <v>0</v>
      </c>
      <c r="M231" s="26">
        <f t="shared" si="37"/>
        <v>5061610.23</v>
      </c>
      <c r="N231" s="27">
        <f t="shared" si="38"/>
        <v>21.67383829643359</v>
      </c>
      <c r="O231" s="36" t="e">
        <f>+#REF!-N231</f>
        <v>#REF!</v>
      </c>
      <c r="P231" s="34">
        <f t="shared" si="35"/>
        <v>18291937.770000003</v>
      </c>
      <c r="Q231" s="36">
        <f t="shared" si="33"/>
        <v>78.32616170356643</v>
      </c>
    </row>
    <row r="232" spans="1:17" s="1" customFormat="1" ht="23.25" customHeight="1">
      <c r="A232" s="32">
        <v>224</v>
      </c>
      <c r="B232" s="33" t="s">
        <v>251</v>
      </c>
      <c r="C232" s="34">
        <v>1170900</v>
      </c>
      <c r="D232" s="35">
        <v>232522.8</v>
      </c>
      <c r="E232" s="27">
        <f t="shared" si="30"/>
        <v>19.858467845247247</v>
      </c>
      <c r="F232" s="28" t="e">
        <f>+#REF!-E232</f>
        <v>#REF!</v>
      </c>
      <c r="G232" s="25">
        <f t="shared" si="34"/>
        <v>938377.2</v>
      </c>
      <c r="H232" s="28">
        <f t="shared" si="31"/>
        <v>80.14153215475275</v>
      </c>
      <c r="I232" s="35"/>
      <c r="J232" s="27">
        <f t="shared" si="32"/>
        <v>0</v>
      </c>
      <c r="K232" s="35"/>
      <c r="L232" s="27">
        <f t="shared" si="36"/>
        <v>0</v>
      </c>
      <c r="M232" s="26">
        <f t="shared" si="37"/>
        <v>232522.8</v>
      </c>
      <c r="N232" s="27">
        <f t="shared" si="38"/>
        <v>19.858467845247247</v>
      </c>
      <c r="O232" s="36" t="e">
        <f>+#REF!-N232</f>
        <v>#REF!</v>
      </c>
      <c r="P232" s="35">
        <f t="shared" si="35"/>
        <v>938377.2</v>
      </c>
      <c r="Q232" s="37">
        <f t="shared" si="33"/>
        <v>80.14153215475275</v>
      </c>
    </row>
    <row r="233" spans="1:17" s="1" customFormat="1" ht="23.25" customHeight="1">
      <c r="A233" s="32">
        <v>225</v>
      </c>
      <c r="B233" s="33" t="s">
        <v>252</v>
      </c>
      <c r="C233" s="34">
        <v>69206300</v>
      </c>
      <c r="D233" s="35">
        <v>13476870.03</v>
      </c>
      <c r="E233" s="27">
        <f t="shared" si="30"/>
        <v>19.473472834120592</v>
      </c>
      <c r="F233" s="28" t="e">
        <f>+#REF!-E233</f>
        <v>#REF!</v>
      </c>
      <c r="G233" s="25">
        <f t="shared" si="34"/>
        <v>55729429.97</v>
      </c>
      <c r="H233" s="28">
        <f t="shared" si="31"/>
        <v>80.5265271658794</v>
      </c>
      <c r="I233" s="35">
        <v>10642329.13</v>
      </c>
      <c r="J233" s="27">
        <f t="shared" si="32"/>
        <v>15.377688346292175</v>
      </c>
      <c r="K233" s="35"/>
      <c r="L233" s="27">
        <f t="shared" si="36"/>
        <v>0</v>
      </c>
      <c r="M233" s="26">
        <f t="shared" si="37"/>
        <v>24119199.16</v>
      </c>
      <c r="N233" s="27">
        <f t="shared" si="38"/>
        <v>34.85116118041277</v>
      </c>
      <c r="O233" s="36" t="e">
        <f>+#REF!-N233</f>
        <v>#REF!</v>
      </c>
      <c r="P233" s="35">
        <f t="shared" si="35"/>
        <v>45087100.839999996</v>
      </c>
      <c r="Q233" s="37">
        <f t="shared" si="33"/>
        <v>65.14883881958724</v>
      </c>
    </row>
    <row r="234" spans="1:17" s="1" customFormat="1" ht="23.25" customHeight="1">
      <c r="A234" s="32">
        <v>226</v>
      </c>
      <c r="B234" s="33" t="s">
        <v>253</v>
      </c>
      <c r="C234" s="34">
        <v>4753120</v>
      </c>
      <c r="D234" s="35">
        <v>917578.5</v>
      </c>
      <c r="E234" s="27">
        <f t="shared" si="30"/>
        <v>19.304761924798868</v>
      </c>
      <c r="F234" s="28" t="e">
        <f>+#REF!-E234</f>
        <v>#REF!</v>
      </c>
      <c r="G234" s="25">
        <f t="shared" si="34"/>
        <v>3835541.5</v>
      </c>
      <c r="H234" s="28">
        <f t="shared" si="31"/>
        <v>80.69523807520113</v>
      </c>
      <c r="I234" s="35"/>
      <c r="J234" s="27">
        <f t="shared" si="32"/>
        <v>0</v>
      </c>
      <c r="K234" s="35"/>
      <c r="L234" s="27">
        <f t="shared" si="36"/>
        <v>0</v>
      </c>
      <c r="M234" s="26">
        <f t="shared" si="37"/>
        <v>917578.5</v>
      </c>
      <c r="N234" s="27">
        <f t="shared" si="38"/>
        <v>19.304761924798868</v>
      </c>
      <c r="O234" s="36" t="e">
        <f>+#REF!-N234</f>
        <v>#REF!</v>
      </c>
      <c r="P234" s="35">
        <f t="shared" si="35"/>
        <v>3835541.5</v>
      </c>
      <c r="Q234" s="37">
        <f t="shared" si="33"/>
        <v>80.69523807520113</v>
      </c>
    </row>
    <row r="235" spans="1:17" s="1" customFormat="1" ht="23.25" customHeight="1">
      <c r="A235" s="32">
        <v>227</v>
      </c>
      <c r="B235" s="33" t="s">
        <v>254</v>
      </c>
      <c r="C235" s="34">
        <v>15756880</v>
      </c>
      <c r="D235" s="35">
        <v>2970543.34</v>
      </c>
      <c r="E235" s="27">
        <f t="shared" si="30"/>
        <v>18.852357446398017</v>
      </c>
      <c r="F235" s="28" t="e">
        <f>+#REF!-E235</f>
        <v>#REF!</v>
      </c>
      <c r="G235" s="25">
        <f t="shared" si="34"/>
        <v>12786336.66</v>
      </c>
      <c r="H235" s="28">
        <f t="shared" si="31"/>
        <v>81.14764255360198</v>
      </c>
      <c r="I235" s="35"/>
      <c r="J235" s="27">
        <f t="shared" si="32"/>
        <v>0</v>
      </c>
      <c r="K235" s="35"/>
      <c r="L235" s="27">
        <f t="shared" si="36"/>
        <v>0</v>
      </c>
      <c r="M235" s="26">
        <f t="shared" si="37"/>
        <v>2970543.34</v>
      </c>
      <c r="N235" s="27">
        <f t="shared" si="38"/>
        <v>18.852357446398017</v>
      </c>
      <c r="O235" s="36" t="e">
        <f>+#REF!-N235</f>
        <v>#REF!</v>
      </c>
      <c r="P235" s="35">
        <f t="shared" si="35"/>
        <v>12786336.66</v>
      </c>
      <c r="Q235" s="37">
        <f t="shared" si="33"/>
        <v>81.14764255360198</v>
      </c>
    </row>
    <row r="236" spans="1:17" s="1" customFormat="1" ht="23.25" customHeight="1">
      <c r="A236" s="32">
        <v>228</v>
      </c>
      <c r="B236" s="33" t="s">
        <v>255</v>
      </c>
      <c r="C236" s="34">
        <v>5638650</v>
      </c>
      <c r="D236" s="35">
        <v>1058716</v>
      </c>
      <c r="E236" s="27">
        <f t="shared" si="30"/>
        <v>18.776054552064767</v>
      </c>
      <c r="F236" s="28" t="e">
        <f>+#REF!-E236</f>
        <v>#REF!</v>
      </c>
      <c r="G236" s="25">
        <f t="shared" si="34"/>
        <v>4579934</v>
      </c>
      <c r="H236" s="28">
        <f t="shared" si="31"/>
        <v>81.22394544793524</v>
      </c>
      <c r="I236" s="35"/>
      <c r="J236" s="27">
        <f t="shared" si="32"/>
        <v>0</v>
      </c>
      <c r="K236" s="35"/>
      <c r="L236" s="27">
        <f t="shared" si="36"/>
        <v>0</v>
      </c>
      <c r="M236" s="26">
        <f t="shared" si="37"/>
        <v>1058716</v>
      </c>
      <c r="N236" s="27">
        <f t="shared" si="38"/>
        <v>18.776054552064767</v>
      </c>
      <c r="O236" s="36" t="e">
        <f>+#REF!-N236</f>
        <v>#REF!</v>
      </c>
      <c r="P236" s="35">
        <f t="shared" si="35"/>
        <v>4579934</v>
      </c>
      <c r="Q236" s="37">
        <f t="shared" si="33"/>
        <v>81.22394544793524</v>
      </c>
    </row>
    <row r="237" spans="1:17" s="1" customFormat="1" ht="23.25" customHeight="1">
      <c r="A237" s="32">
        <v>229</v>
      </c>
      <c r="B237" s="33" t="s">
        <v>256</v>
      </c>
      <c r="C237" s="34">
        <v>3298720</v>
      </c>
      <c r="D237" s="35">
        <v>615558.87</v>
      </c>
      <c r="E237" s="27">
        <f t="shared" si="30"/>
        <v>18.660537117427367</v>
      </c>
      <c r="F237" s="28" t="e">
        <f>+#REF!-E237</f>
        <v>#REF!</v>
      </c>
      <c r="G237" s="25">
        <f t="shared" si="34"/>
        <v>2683161.13</v>
      </c>
      <c r="H237" s="28">
        <f t="shared" si="31"/>
        <v>81.33946288257263</v>
      </c>
      <c r="I237" s="35">
        <v>45650</v>
      </c>
      <c r="J237" s="27">
        <f t="shared" si="32"/>
        <v>1.383870107193093</v>
      </c>
      <c r="K237" s="35"/>
      <c r="L237" s="27">
        <f t="shared" si="36"/>
        <v>0</v>
      </c>
      <c r="M237" s="26">
        <f t="shared" si="37"/>
        <v>661208.87</v>
      </c>
      <c r="N237" s="27">
        <f t="shared" si="38"/>
        <v>20.04440722462046</v>
      </c>
      <c r="O237" s="36" t="e">
        <f>+#REF!-N237</f>
        <v>#REF!</v>
      </c>
      <c r="P237" s="35">
        <f t="shared" si="35"/>
        <v>2637511.13</v>
      </c>
      <c r="Q237" s="37">
        <f t="shared" si="33"/>
        <v>79.95559277537954</v>
      </c>
    </row>
    <row r="238" spans="1:17" s="1" customFormat="1" ht="23.25" customHeight="1">
      <c r="A238" s="32">
        <v>230</v>
      </c>
      <c r="B238" s="33" t="s">
        <v>257</v>
      </c>
      <c r="C238" s="34">
        <v>2422620</v>
      </c>
      <c r="D238" s="35">
        <v>445554.5</v>
      </c>
      <c r="E238" s="27">
        <f t="shared" si="30"/>
        <v>18.391431590592003</v>
      </c>
      <c r="F238" s="28" t="e">
        <f>+#REF!-E238</f>
        <v>#REF!</v>
      </c>
      <c r="G238" s="25">
        <f t="shared" si="34"/>
        <v>1977065.5</v>
      </c>
      <c r="H238" s="28">
        <f t="shared" si="31"/>
        <v>81.608568409408</v>
      </c>
      <c r="I238" s="35"/>
      <c r="J238" s="27">
        <f t="shared" si="32"/>
        <v>0</v>
      </c>
      <c r="K238" s="35"/>
      <c r="L238" s="27">
        <f t="shared" si="36"/>
        <v>0</v>
      </c>
      <c r="M238" s="26">
        <f t="shared" si="37"/>
        <v>445554.5</v>
      </c>
      <c r="N238" s="27">
        <f t="shared" si="38"/>
        <v>18.391431590592003</v>
      </c>
      <c r="O238" s="36" t="e">
        <f>+#REF!-N238</f>
        <v>#REF!</v>
      </c>
      <c r="P238" s="35">
        <f t="shared" si="35"/>
        <v>1977065.5</v>
      </c>
      <c r="Q238" s="37">
        <f t="shared" si="33"/>
        <v>81.608568409408</v>
      </c>
    </row>
    <row r="239" spans="1:17" s="1" customFormat="1" ht="23.25" customHeight="1">
      <c r="A239" s="32">
        <v>231</v>
      </c>
      <c r="B239" s="33" t="s">
        <v>258</v>
      </c>
      <c r="C239" s="34">
        <v>8934270</v>
      </c>
      <c r="D239" s="35">
        <v>1641375.5</v>
      </c>
      <c r="E239" s="27">
        <f t="shared" si="30"/>
        <v>18.371680058919196</v>
      </c>
      <c r="F239" s="28" t="e">
        <f>+#REF!-E239</f>
        <v>#REF!</v>
      </c>
      <c r="G239" s="25">
        <f t="shared" si="34"/>
        <v>7292894.5</v>
      </c>
      <c r="H239" s="28">
        <f t="shared" si="31"/>
        <v>81.6283199410808</v>
      </c>
      <c r="I239" s="35">
        <v>2060475.32</v>
      </c>
      <c r="J239" s="27">
        <f t="shared" si="32"/>
        <v>23.062604107554396</v>
      </c>
      <c r="K239" s="35"/>
      <c r="L239" s="27">
        <f t="shared" si="36"/>
        <v>0</v>
      </c>
      <c r="M239" s="26">
        <f t="shared" si="37"/>
        <v>3701850.8200000003</v>
      </c>
      <c r="N239" s="27">
        <f t="shared" si="38"/>
        <v>41.43428416647359</v>
      </c>
      <c r="O239" s="36" t="e">
        <f>+#REF!-N239</f>
        <v>#REF!</v>
      </c>
      <c r="P239" s="35">
        <f t="shared" si="35"/>
        <v>5232419.18</v>
      </c>
      <c r="Q239" s="37">
        <f t="shared" si="33"/>
        <v>58.56571583352641</v>
      </c>
    </row>
    <row r="240" spans="1:17" s="1" customFormat="1" ht="23.25" customHeight="1">
      <c r="A240" s="32">
        <v>232</v>
      </c>
      <c r="B240" s="33" t="s">
        <v>259</v>
      </c>
      <c r="C240" s="34">
        <v>167556240</v>
      </c>
      <c r="D240" s="35">
        <v>30078910.65</v>
      </c>
      <c r="E240" s="27">
        <f t="shared" si="30"/>
        <v>17.951531169474798</v>
      </c>
      <c r="F240" s="28" t="e">
        <f>+#REF!-E240</f>
        <v>#REF!</v>
      </c>
      <c r="G240" s="25">
        <f t="shared" si="34"/>
        <v>137477329.35</v>
      </c>
      <c r="H240" s="28">
        <f t="shared" si="31"/>
        <v>82.0484688305252</v>
      </c>
      <c r="I240" s="35">
        <v>2209978.98</v>
      </c>
      <c r="J240" s="27">
        <f t="shared" si="32"/>
        <v>1.3189475844050929</v>
      </c>
      <c r="K240" s="35"/>
      <c r="L240" s="27">
        <f t="shared" si="36"/>
        <v>0</v>
      </c>
      <c r="M240" s="26">
        <f t="shared" si="37"/>
        <v>32288889.63</v>
      </c>
      <c r="N240" s="27">
        <f t="shared" si="38"/>
        <v>19.270478753879893</v>
      </c>
      <c r="O240" s="36" t="e">
        <f>+#REF!-N240</f>
        <v>#REF!</v>
      </c>
      <c r="P240" s="35">
        <f t="shared" si="35"/>
        <v>135267350.37</v>
      </c>
      <c r="Q240" s="37">
        <f t="shared" si="33"/>
        <v>80.72952124612011</v>
      </c>
    </row>
    <row r="241" spans="1:17" s="1" customFormat="1" ht="23.25" customHeight="1">
      <c r="A241" s="32">
        <v>233</v>
      </c>
      <c r="B241" s="33" t="s">
        <v>260</v>
      </c>
      <c r="C241" s="34">
        <v>1991300</v>
      </c>
      <c r="D241" s="35">
        <v>355134.64</v>
      </c>
      <c r="E241" s="27">
        <f t="shared" si="30"/>
        <v>17.834311253954702</v>
      </c>
      <c r="F241" s="28" t="e">
        <f>+#REF!-E241</f>
        <v>#REF!</v>
      </c>
      <c r="G241" s="25">
        <f t="shared" si="34"/>
        <v>1636165.3599999999</v>
      </c>
      <c r="H241" s="28">
        <f t="shared" si="31"/>
        <v>82.16568874604529</v>
      </c>
      <c r="I241" s="35"/>
      <c r="J241" s="27">
        <f t="shared" si="32"/>
        <v>0</v>
      </c>
      <c r="K241" s="35"/>
      <c r="L241" s="27">
        <f t="shared" si="36"/>
        <v>0</v>
      </c>
      <c r="M241" s="26">
        <f t="shared" si="37"/>
        <v>355134.64</v>
      </c>
      <c r="N241" s="27">
        <f t="shared" si="38"/>
        <v>17.834311253954702</v>
      </c>
      <c r="O241" s="36" t="e">
        <f>+#REF!-N241</f>
        <v>#REF!</v>
      </c>
      <c r="P241" s="35">
        <f t="shared" si="35"/>
        <v>1636165.3599999999</v>
      </c>
      <c r="Q241" s="37">
        <f t="shared" si="33"/>
        <v>82.16568874604529</v>
      </c>
    </row>
    <row r="242" spans="1:17" s="1" customFormat="1" ht="23.25" customHeight="1">
      <c r="A242" s="32">
        <v>234</v>
      </c>
      <c r="B242" s="33" t="s">
        <v>261</v>
      </c>
      <c r="C242" s="34">
        <v>9656930</v>
      </c>
      <c r="D242" s="35">
        <v>1671221.03</v>
      </c>
      <c r="E242" s="27">
        <f t="shared" si="30"/>
        <v>17.305924657215076</v>
      </c>
      <c r="F242" s="28" t="e">
        <f>+#REF!-E242</f>
        <v>#REF!</v>
      </c>
      <c r="G242" s="25">
        <f t="shared" si="34"/>
        <v>7985708.97</v>
      </c>
      <c r="H242" s="28">
        <f t="shared" si="31"/>
        <v>82.69407534278493</v>
      </c>
      <c r="I242" s="35">
        <v>1698771</v>
      </c>
      <c r="J242" s="27">
        <f t="shared" si="32"/>
        <v>17.591211699784505</v>
      </c>
      <c r="K242" s="35"/>
      <c r="L242" s="27">
        <f t="shared" si="36"/>
        <v>0</v>
      </c>
      <c r="M242" s="26">
        <f t="shared" si="37"/>
        <v>3369992.0300000003</v>
      </c>
      <c r="N242" s="27">
        <f t="shared" si="38"/>
        <v>34.89713635699958</v>
      </c>
      <c r="O242" s="36" t="e">
        <f>+#REF!-N242</f>
        <v>#REF!</v>
      </c>
      <c r="P242" s="35">
        <f t="shared" si="35"/>
        <v>6286937.97</v>
      </c>
      <c r="Q242" s="37">
        <f t="shared" si="33"/>
        <v>65.10286364300042</v>
      </c>
    </row>
    <row r="243" spans="1:17" s="1" customFormat="1" ht="23.25" customHeight="1">
      <c r="A243" s="32">
        <v>235</v>
      </c>
      <c r="B243" s="33" t="s">
        <v>262</v>
      </c>
      <c r="C243" s="34">
        <v>10591070</v>
      </c>
      <c r="D243" s="35">
        <v>1812603.53</v>
      </c>
      <c r="E243" s="27">
        <f t="shared" si="30"/>
        <v>17.114451419922634</v>
      </c>
      <c r="F243" s="28" t="e">
        <f>+#REF!-E243</f>
        <v>#REF!</v>
      </c>
      <c r="G243" s="25">
        <f t="shared" si="34"/>
        <v>8778466.47</v>
      </c>
      <c r="H243" s="28">
        <f t="shared" si="31"/>
        <v>82.88554858007738</v>
      </c>
      <c r="I243" s="35">
        <v>1735556.35</v>
      </c>
      <c r="J243" s="27">
        <f t="shared" si="32"/>
        <v>16.386978369513184</v>
      </c>
      <c r="K243" s="35"/>
      <c r="L243" s="27">
        <f t="shared" si="36"/>
        <v>0</v>
      </c>
      <c r="M243" s="26">
        <f t="shared" si="37"/>
        <v>3548159.88</v>
      </c>
      <c r="N243" s="27">
        <f t="shared" si="38"/>
        <v>33.50142978943582</v>
      </c>
      <c r="O243" s="36" t="e">
        <f>+#REF!-N243</f>
        <v>#REF!</v>
      </c>
      <c r="P243" s="35">
        <f t="shared" si="35"/>
        <v>7042910.120000001</v>
      </c>
      <c r="Q243" s="37">
        <f t="shared" si="33"/>
        <v>66.4985702105642</v>
      </c>
    </row>
    <row r="244" spans="1:17" s="1" customFormat="1" ht="23.25" customHeight="1">
      <c r="A244" s="32">
        <v>236</v>
      </c>
      <c r="B244" s="33" t="s">
        <v>263</v>
      </c>
      <c r="C244" s="34">
        <v>13414920</v>
      </c>
      <c r="D244" s="35">
        <v>2286743.15</v>
      </c>
      <c r="E244" s="27">
        <f t="shared" si="30"/>
        <v>17.046267514081336</v>
      </c>
      <c r="F244" s="28" t="e">
        <f>+#REF!-E244</f>
        <v>#REF!</v>
      </c>
      <c r="G244" s="25">
        <f t="shared" si="34"/>
        <v>11128176.85</v>
      </c>
      <c r="H244" s="28">
        <f t="shared" si="31"/>
        <v>82.95373248591866</v>
      </c>
      <c r="I244" s="35"/>
      <c r="J244" s="27">
        <f t="shared" si="32"/>
        <v>0</v>
      </c>
      <c r="K244" s="35"/>
      <c r="L244" s="27">
        <f t="shared" si="36"/>
        <v>0</v>
      </c>
      <c r="M244" s="26">
        <f t="shared" si="37"/>
        <v>2286743.15</v>
      </c>
      <c r="N244" s="27">
        <f t="shared" si="38"/>
        <v>17.046267514081336</v>
      </c>
      <c r="O244" s="36" t="e">
        <f>+#REF!-N244</f>
        <v>#REF!</v>
      </c>
      <c r="P244" s="35">
        <f t="shared" si="35"/>
        <v>11128176.85</v>
      </c>
      <c r="Q244" s="37">
        <f t="shared" si="33"/>
        <v>82.95373248591866</v>
      </c>
    </row>
    <row r="245" spans="1:17" s="1" customFormat="1" ht="23.25" customHeight="1">
      <c r="A245" s="32">
        <v>237</v>
      </c>
      <c r="B245" s="33" t="s">
        <v>264</v>
      </c>
      <c r="C245" s="34">
        <v>5813560</v>
      </c>
      <c r="D245" s="35">
        <v>989959.32</v>
      </c>
      <c r="E245" s="27">
        <f t="shared" si="30"/>
        <v>17.028452789684806</v>
      </c>
      <c r="F245" s="28" t="e">
        <f>+#REF!-E245</f>
        <v>#REF!</v>
      </c>
      <c r="G245" s="25">
        <f t="shared" si="34"/>
        <v>4823600.68</v>
      </c>
      <c r="H245" s="28">
        <f t="shared" si="31"/>
        <v>82.9715472103152</v>
      </c>
      <c r="I245" s="35">
        <v>23754</v>
      </c>
      <c r="J245" s="27">
        <f t="shared" si="32"/>
        <v>0.4085964538079937</v>
      </c>
      <c r="K245" s="35"/>
      <c r="L245" s="27">
        <f t="shared" si="36"/>
        <v>0</v>
      </c>
      <c r="M245" s="26">
        <f t="shared" si="37"/>
        <v>1013713.32</v>
      </c>
      <c r="N245" s="27">
        <f t="shared" si="38"/>
        <v>17.4370492434928</v>
      </c>
      <c r="O245" s="36" t="e">
        <f>+#REF!-N245</f>
        <v>#REF!</v>
      </c>
      <c r="P245" s="35">
        <f t="shared" si="35"/>
        <v>4799846.68</v>
      </c>
      <c r="Q245" s="37">
        <f t="shared" si="33"/>
        <v>82.5629507565072</v>
      </c>
    </row>
    <row r="246" spans="1:17" s="1" customFormat="1" ht="23.25" customHeight="1">
      <c r="A246" s="32">
        <v>238</v>
      </c>
      <c r="B246" s="33" t="s">
        <v>265</v>
      </c>
      <c r="C246" s="34">
        <v>4380790</v>
      </c>
      <c r="D246" s="35">
        <v>741716.3</v>
      </c>
      <c r="E246" s="27">
        <f t="shared" si="30"/>
        <v>16.931108316079975</v>
      </c>
      <c r="F246" s="28" t="e">
        <f>+#REF!-E246</f>
        <v>#REF!</v>
      </c>
      <c r="G246" s="25">
        <f t="shared" si="34"/>
        <v>3639073.7</v>
      </c>
      <c r="H246" s="28">
        <f t="shared" si="31"/>
        <v>83.06889168392003</v>
      </c>
      <c r="I246" s="35"/>
      <c r="J246" s="27">
        <f t="shared" si="32"/>
        <v>0</v>
      </c>
      <c r="K246" s="35"/>
      <c r="L246" s="27">
        <f t="shared" si="36"/>
        <v>0</v>
      </c>
      <c r="M246" s="26">
        <f t="shared" si="37"/>
        <v>741716.3</v>
      </c>
      <c r="N246" s="27">
        <f t="shared" si="38"/>
        <v>16.931108316079975</v>
      </c>
      <c r="O246" s="36" t="e">
        <f>+#REF!-N246</f>
        <v>#REF!</v>
      </c>
      <c r="P246" s="35">
        <f t="shared" si="35"/>
        <v>3639073.7</v>
      </c>
      <c r="Q246" s="37">
        <f t="shared" si="33"/>
        <v>83.06889168392003</v>
      </c>
    </row>
    <row r="247" spans="1:17" s="1" customFormat="1" ht="23.25" customHeight="1">
      <c r="A247" s="32">
        <v>239</v>
      </c>
      <c r="B247" s="33" t="s">
        <v>266</v>
      </c>
      <c r="C247" s="34">
        <v>5353080</v>
      </c>
      <c r="D247" s="35">
        <v>890113.16</v>
      </c>
      <c r="E247" s="27">
        <f t="shared" si="30"/>
        <v>16.628056371285314</v>
      </c>
      <c r="F247" s="28" t="e">
        <f>+#REF!-E247</f>
        <v>#REF!</v>
      </c>
      <c r="G247" s="25">
        <f t="shared" si="34"/>
        <v>4462966.84</v>
      </c>
      <c r="H247" s="28">
        <f t="shared" si="31"/>
        <v>83.37194362871469</v>
      </c>
      <c r="I247" s="35"/>
      <c r="J247" s="27">
        <f t="shared" si="32"/>
        <v>0</v>
      </c>
      <c r="K247" s="35"/>
      <c r="L247" s="27">
        <f t="shared" si="36"/>
        <v>0</v>
      </c>
      <c r="M247" s="26">
        <f t="shared" si="37"/>
        <v>890113.16</v>
      </c>
      <c r="N247" s="27">
        <f t="shared" si="38"/>
        <v>16.628056371285314</v>
      </c>
      <c r="O247" s="36" t="e">
        <f>+#REF!-N247</f>
        <v>#REF!</v>
      </c>
      <c r="P247" s="35">
        <f t="shared" si="35"/>
        <v>4462966.84</v>
      </c>
      <c r="Q247" s="37">
        <f t="shared" si="33"/>
        <v>83.37194362871469</v>
      </c>
    </row>
    <row r="248" spans="1:17" s="1" customFormat="1" ht="23.25" customHeight="1">
      <c r="A248" s="32">
        <v>240</v>
      </c>
      <c r="B248" s="33" t="s">
        <v>267</v>
      </c>
      <c r="C248" s="34">
        <v>2396920</v>
      </c>
      <c r="D248" s="35">
        <v>387875.87</v>
      </c>
      <c r="E248" s="27">
        <f t="shared" si="30"/>
        <v>16.182261819334812</v>
      </c>
      <c r="F248" s="28" t="e">
        <f>+#REF!-E248</f>
        <v>#REF!</v>
      </c>
      <c r="G248" s="25">
        <f t="shared" si="34"/>
        <v>2009044.13</v>
      </c>
      <c r="H248" s="28">
        <f t="shared" si="31"/>
        <v>83.81773818066519</v>
      </c>
      <c r="I248" s="35"/>
      <c r="J248" s="27">
        <f t="shared" si="32"/>
        <v>0</v>
      </c>
      <c r="K248" s="35"/>
      <c r="L248" s="27">
        <f t="shared" si="36"/>
        <v>0</v>
      </c>
      <c r="M248" s="26">
        <f t="shared" si="37"/>
        <v>387875.87</v>
      </c>
      <c r="N248" s="27">
        <f t="shared" si="38"/>
        <v>16.182261819334812</v>
      </c>
      <c r="O248" s="36" t="e">
        <f>+#REF!-N248</f>
        <v>#REF!</v>
      </c>
      <c r="P248" s="35">
        <f t="shared" si="35"/>
        <v>2009044.13</v>
      </c>
      <c r="Q248" s="37">
        <f t="shared" si="33"/>
        <v>83.81773818066519</v>
      </c>
    </row>
    <row r="249" spans="1:17" s="1" customFormat="1" ht="23.25" customHeight="1">
      <c r="A249" s="32">
        <v>241</v>
      </c>
      <c r="B249" s="33" t="s">
        <v>268</v>
      </c>
      <c r="C249" s="34">
        <v>9663640</v>
      </c>
      <c r="D249" s="35">
        <v>1561274.13</v>
      </c>
      <c r="E249" s="27">
        <f t="shared" si="30"/>
        <v>16.15617024226896</v>
      </c>
      <c r="F249" s="28" t="e">
        <f>+#REF!-E249</f>
        <v>#REF!</v>
      </c>
      <c r="G249" s="25">
        <f t="shared" si="34"/>
        <v>8102365.87</v>
      </c>
      <c r="H249" s="28">
        <f t="shared" si="31"/>
        <v>83.84382975773104</v>
      </c>
      <c r="I249" s="35">
        <v>1395324</v>
      </c>
      <c r="J249" s="27">
        <f t="shared" si="32"/>
        <v>14.438907078492162</v>
      </c>
      <c r="K249" s="35"/>
      <c r="L249" s="27">
        <f t="shared" si="36"/>
        <v>0</v>
      </c>
      <c r="M249" s="26">
        <f t="shared" si="37"/>
        <v>2956598.13</v>
      </c>
      <c r="N249" s="27">
        <f t="shared" si="38"/>
        <v>30.59507732076112</v>
      </c>
      <c r="O249" s="36" t="e">
        <f>+#REF!-N249</f>
        <v>#REF!</v>
      </c>
      <c r="P249" s="35">
        <f t="shared" si="35"/>
        <v>6707041.87</v>
      </c>
      <c r="Q249" s="37">
        <f t="shared" si="33"/>
        <v>69.40492267923888</v>
      </c>
    </row>
    <row r="250" spans="1:17" s="1" customFormat="1" ht="23.25" customHeight="1">
      <c r="A250" s="32">
        <v>242</v>
      </c>
      <c r="B250" s="33" t="s">
        <v>269</v>
      </c>
      <c r="C250" s="34">
        <v>9317120</v>
      </c>
      <c r="D250" s="35">
        <v>1471430</v>
      </c>
      <c r="E250" s="27">
        <f t="shared" si="30"/>
        <v>15.7927557013326</v>
      </c>
      <c r="F250" s="28" t="e">
        <f>+#REF!-E250</f>
        <v>#REF!</v>
      </c>
      <c r="G250" s="25">
        <f t="shared" si="34"/>
        <v>7845690</v>
      </c>
      <c r="H250" s="28">
        <f t="shared" si="31"/>
        <v>84.2072442986674</v>
      </c>
      <c r="I250" s="35"/>
      <c r="J250" s="27">
        <f t="shared" si="32"/>
        <v>0</v>
      </c>
      <c r="K250" s="35"/>
      <c r="L250" s="27">
        <f t="shared" si="36"/>
        <v>0</v>
      </c>
      <c r="M250" s="26">
        <f t="shared" si="37"/>
        <v>1471430</v>
      </c>
      <c r="N250" s="27">
        <f t="shared" si="38"/>
        <v>15.7927557013326</v>
      </c>
      <c r="O250" s="36" t="e">
        <f>+#REF!-N250</f>
        <v>#REF!</v>
      </c>
      <c r="P250" s="35">
        <f t="shared" si="35"/>
        <v>7845690</v>
      </c>
      <c r="Q250" s="37">
        <f t="shared" si="33"/>
        <v>84.2072442986674</v>
      </c>
    </row>
    <row r="251" spans="1:17" s="1" customFormat="1" ht="23.25" customHeight="1">
      <c r="A251" s="32">
        <v>243</v>
      </c>
      <c r="B251" s="33" t="s">
        <v>270</v>
      </c>
      <c r="C251" s="34">
        <v>6110780</v>
      </c>
      <c r="D251" s="35">
        <v>939215.6</v>
      </c>
      <c r="E251" s="27">
        <f t="shared" si="30"/>
        <v>15.36981530999316</v>
      </c>
      <c r="F251" s="28" t="e">
        <f>+#REF!-E251</f>
        <v>#REF!</v>
      </c>
      <c r="G251" s="25">
        <f t="shared" si="34"/>
        <v>5171564.4</v>
      </c>
      <c r="H251" s="28">
        <f t="shared" si="31"/>
        <v>84.63018469000686</v>
      </c>
      <c r="I251" s="35"/>
      <c r="J251" s="27">
        <f t="shared" si="32"/>
        <v>0</v>
      </c>
      <c r="K251" s="35"/>
      <c r="L251" s="27">
        <f t="shared" si="36"/>
        <v>0</v>
      </c>
      <c r="M251" s="26">
        <f t="shared" si="37"/>
        <v>939215.6</v>
      </c>
      <c r="N251" s="27">
        <f t="shared" si="38"/>
        <v>15.36981530999316</v>
      </c>
      <c r="O251" s="36" t="e">
        <f>+#REF!-N251</f>
        <v>#REF!</v>
      </c>
      <c r="P251" s="35">
        <f t="shared" si="35"/>
        <v>5171564.4</v>
      </c>
      <c r="Q251" s="37">
        <f t="shared" si="33"/>
        <v>84.63018469000686</v>
      </c>
    </row>
    <row r="252" spans="1:17" s="1" customFormat="1" ht="23.25" customHeight="1">
      <c r="A252" s="32">
        <v>244</v>
      </c>
      <c r="B252" s="33" t="s">
        <v>271</v>
      </c>
      <c r="C252" s="34">
        <v>29974882</v>
      </c>
      <c r="D252" s="35">
        <v>4576635.82</v>
      </c>
      <c r="E252" s="27">
        <f t="shared" si="30"/>
        <v>15.268236318661739</v>
      </c>
      <c r="F252" s="28" t="e">
        <f>+#REF!-E252</f>
        <v>#REF!</v>
      </c>
      <c r="G252" s="25">
        <f t="shared" si="34"/>
        <v>25398246.18</v>
      </c>
      <c r="H252" s="28">
        <f t="shared" si="31"/>
        <v>84.73176368133826</v>
      </c>
      <c r="I252" s="35">
        <v>749034.85</v>
      </c>
      <c r="J252" s="27">
        <f t="shared" si="32"/>
        <v>2.498875058123665</v>
      </c>
      <c r="K252" s="35"/>
      <c r="L252" s="27">
        <f t="shared" si="36"/>
        <v>0</v>
      </c>
      <c r="M252" s="26">
        <f t="shared" si="37"/>
        <v>5325670.67</v>
      </c>
      <c r="N252" s="27">
        <f t="shared" si="38"/>
        <v>17.767111376785405</v>
      </c>
      <c r="O252" s="36" t="e">
        <f>+#REF!-N252</f>
        <v>#REF!</v>
      </c>
      <c r="P252" s="35">
        <f t="shared" si="35"/>
        <v>24649211.33</v>
      </c>
      <c r="Q252" s="37">
        <f t="shared" si="33"/>
        <v>82.23288862321459</v>
      </c>
    </row>
    <row r="253" spans="1:17" s="1" customFormat="1" ht="23.25" customHeight="1">
      <c r="A253" s="32">
        <v>245</v>
      </c>
      <c r="B253" s="33" t="s">
        <v>272</v>
      </c>
      <c r="C253" s="34">
        <v>2386480</v>
      </c>
      <c r="D253" s="35">
        <v>305307.92</v>
      </c>
      <c r="E253" s="27">
        <f t="shared" si="30"/>
        <v>12.793231872883913</v>
      </c>
      <c r="F253" s="28" t="e">
        <f>+#REF!-E253</f>
        <v>#REF!</v>
      </c>
      <c r="G253" s="25">
        <f t="shared" si="34"/>
        <v>2081172.08</v>
      </c>
      <c r="H253" s="28">
        <f t="shared" si="31"/>
        <v>87.20676812711609</v>
      </c>
      <c r="I253" s="35"/>
      <c r="J253" s="27">
        <f t="shared" si="32"/>
        <v>0</v>
      </c>
      <c r="K253" s="35"/>
      <c r="L253" s="27">
        <f t="shared" si="36"/>
        <v>0</v>
      </c>
      <c r="M253" s="26">
        <f t="shared" si="37"/>
        <v>305307.92</v>
      </c>
      <c r="N253" s="27">
        <f t="shared" si="38"/>
        <v>12.793231872883913</v>
      </c>
      <c r="O253" s="36" t="e">
        <f>+#REF!-N253</f>
        <v>#REF!</v>
      </c>
      <c r="P253" s="35">
        <f t="shared" si="35"/>
        <v>2081172.08</v>
      </c>
      <c r="Q253" s="37">
        <f t="shared" si="33"/>
        <v>87.20676812711609</v>
      </c>
    </row>
    <row r="254" spans="1:17" s="1" customFormat="1" ht="23.25" customHeight="1">
      <c r="A254" s="32">
        <v>246</v>
      </c>
      <c r="B254" s="33" t="s">
        <v>273</v>
      </c>
      <c r="C254" s="34">
        <v>27185245</v>
      </c>
      <c r="D254" s="35">
        <v>3212289.25</v>
      </c>
      <c r="E254" s="27">
        <f t="shared" si="30"/>
        <v>11.816296855150652</v>
      </c>
      <c r="F254" s="28" t="e">
        <f>+#REF!-E254</f>
        <v>#REF!</v>
      </c>
      <c r="G254" s="25">
        <f t="shared" si="34"/>
        <v>23972955.75</v>
      </c>
      <c r="H254" s="28">
        <f t="shared" si="31"/>
        <v>88.18370314484935</v>
      </c>
      <c r="I254" s="35">
        <v>2118855.3</v>
      </c>
      <c r="J254" s="27">
        <f t="shared" si="32"/>
        <v>7.794137224071366</v>
      </c>
      <c r="K254" s="35"/>
      <c r="L254" s="27">
        <f t="shared" si="36"/>
        <v>0</v>
      </c>
      <c r="M254" s="26">
        <f t="shared" si="37"/>
        <v>5331144.55</v>
      </c>
      <c r="N254" s="27">
        <f t="shared" si="38"/>
        <v>19.61043407922202</v>
      </c>
      <c r="O254" s="36" t="e">
        <f>+#REF!-N254</f>
        <v>#REF!</v>
      </c>
      <c r="P254" s="35">
        <f t="shared" si="35"/>
        <v>21854100.45</v>
      </c>
      <c r="Q254" s="37">
        <f t="shared" si="33"/>
        <v>80.38956592077798</v>
      </c>
    </row>
    <row r="255" spans="1:17" s="1" customFormat="1" ht="23.25" customHeight="1">
      <c r="A255" s="32">
        <v>247</v>
      </c>
      <c r="B255" s="33" t="s">
        <v>274</v>
      </c>
      <c r="C255" s="34">
        <v>3404380</v>
      </c>
      <c r="D255" s="35">
        <v>397576.52</v>
      </c>
      <c r="E255" s="27">
        <f t="shared" si="30"/>
        <v>11.67838255423895</v>
      </c>
      <c r="F255" s="28" t="e">
        <f>+#REF!-E255</f>
        <v>#REF!</v>
      </c>
      <c r="G255" s="25">
        <f t="shared" si="34"/>
        <v>3006803.48</v>
      </c>
      <c r="H255" s="28">
        <f t="shared" si="31"/>
        <v>88.32161744576105</v>
      </c>
      <c r="I255" s="35"/>
      <c r="J255" s="27">
        <f t="shared" si="32"/>
        <v>0</v>
      </c>
      <c r="K255" s="35"/>
      <c r="L255" s="27">
        <f t="shared" si="36"/>
        <v>0</v>
      </c>
      <c r="M255" s="26">
        <f t="shared" si="37"/>
        <v>397576.52</v>
      </c>
      <c r="N255" s="27">
        <f t="shared" si="38"/>
        <v>11.67838255423895</v>
      </c>
      <c r="O255" s="36" t="e">
        <f>+#REF!-N255</f>
        <v>#REF!</v>
      </c>
      <c r="P255" s="35">
        <f t="shared" si="35"/>
        <v>3006803.48</v>
      </c>
      <c r="Q255" s="37">
        <f t="shared" si="33"/>
        <v>88.32161744576105</v>
      </c>
    </row>
    <row r="256" spans="1:17" s="1" customFormat="1" ht="23.25" customHeight="1">
      <c r="A256" s="32">
        <v>248</v>
      </c>
      <c r="B256" s="33" t="s">
        <v>275</v>
      </c>
      <c r="C256" s="34">
        <v>18309110</v>
      </c>
      <c r="D256" s="35">
        <v>2125114.68</v>
      </c>
      <c r="E256" s="27">
        <f t="shared" si="30"/>
        <v>11.606870459569036</v>
      </c>
      <c r="F256" s="28" t="e">
        <f>+#REF!-E256</f>
        <v>#REF!</v>
      </c>
      <c r="G256" s="25">
        <f t="shared" si="34"/>
        <v>16183995.32</v>
      </c>
      <c r="H256" s="28">
        <f t="shared" si="31"/>
        <v>88.39312954043096</v>
      </c>
      <c r="I256" s="35">
        <v>737180</v>
      </c>
      <c r="J256" s="27">
        <f t="shared" si="32"/>
        <v>4.026301660757951</v>
      </c>
      <c r="K256" s="35"/>
      <c r="L256" s="27">
        <f t="shared" si="36"/>
        <v>0</v>
      </c>
      <c r="M256" s="26">
        <f t="shared" si="37"/>
        <v>2862294.68</v>
      </c>
      <c r="N256" s="27">
        <f t="shared" si="38"/>
        <v>15.633172120326984</v>
      </c>
      <c r="O256" s="36" t="e">
        <f>+#REF!-N256</f>
        <v>#REF!</v>
      </c>
      <c r="P256" s="35">
        <f t="shared" si="35"/>
        <v>15446815.32</v>
      </c>
      <c r="Q256" s="37">
        <f t="shared" si="33"/>
        <v>84.36682787967301</v>
      </c>
    </row>
    <row r="257" spans="1:17" s="1" customFormat="1" ht="23.25" customHeight="1">
      <c r="A257" s="32">
        <v>249</v>
      </c>
      <c r="B257" s="33" t="s">
        <v>276</v>
      </c>
      <c r="C257" s="34">
        <v>4027600</v>
      </c>
      <c r="D257" s="35">
        <v>439797.17</v>
      </c>
      <c r="E257" s="27">
        <f t="shared" si="30"/>
        <v>10.919584119574933</v>
      </c>
      <c r="F257" s="28" t="e">
        <f>+#REF!-E257</f>
        <v>#REF!</v>
      </c>
      <c r="G257" s="25">
        <f t="shared" si="34"/>
        <v>3587802.83</v>
      </c>
      <c r="H257" s="28">
        <f t="shared" si="31"/>
        <v>89.08041588042506</v>
      </c>
      <c r="I257" s="35"/>
      <c r="J257" s="27">
        <f t="shared" si="32"/>
        <v>0</v>
      </c>
      <c r="K257" s="35"/>
      <c r="L257" s="27">
        <f t="shared" si="36"/>
        <v>0</v>
      </c>
      <c r="M257" s="26">
        <f t="shared" si="37"/>
        <v>439797.17</v>
      </c>
      <c r="N257" s="27">
        <f t="shared" si="38"/>
        <v>10.919584119574933</v>
      </c>
      <c r="O257" s="36" t="e">
        <f>+#REF!-N257</f>
        <v>#REF!</v>
      </c>
      <c r="P257" s="35">
        <f t="shared" si="35"/>
        <v>3587802.83</v>
      </c>
      <c r="Q257" s="37">
        <f t="shared" si="33"/>
        <v>89.08041588042506</v>
      </c>
    </row>
    <row r="258" spans="1:17" s="1" customFormat="1" ht="23.25" customHeight="1">
      <c r="A258" s="32">
        <v>250</v>
      </c>
      <c r="B258" s="33" t="s">
        <v>277</v>
      </c>
      <c r="C258" s="34">
        <v>15477640</v>
      </c>
      <c r="D258" s="35">
        <v>1638920.88</v>
      </c>
      <c r="E258" s="27">
        <f t="shared" si="30"/>
        <v>10.588958523392455</v>
      </c>
      <c r="F258" s="28" t="e">
        <f>+#REF!-E258</f>
        <v>#REF!</v>
      </c>
      <c r="G258" s="25">
        <f t="shared" si="34"/>
        <v>13838719.120000001</v>
      </c>
      <c r="H258" s="28">
        <f t="shared" si="31"/>
        <v>89.41104147660755</v>
      </c>
      <c r="I258" s="35">
        <v>2927.52</v>
      </c>
      <c r="J258" s="27">
        <f t="shared" si="32"/>
        <v>0.018914511514675363</v>
      </c>
      <c r="K258" s="35"/>
      <c r="L258" s="27">
        <f t="shared" si="36"/>
        <v>0</v>
      </c>
      <c r="M258" s="26">
        <f t="shared" si="37"/>
        <v>1641848.4</v>
      </c>
      <c r="N258" s="27">
        <f t="shared" si="38"/>
        <v>10.607873034907131</v>
      </c>
      <c r="O258" s="36" t="e">
        <f>+#REF!-N258</f>
        <v>#REF!</v>
      </c>
      <c r="P258" s="35">
        <f t="shared" si="35"/>
        <v>13835791.600000001</v>
      </c>
      <c r="Q258" s="37">
        <f t="shared" si="33"/>
        <v>89.39212696509288</v>
      </c>
    </row>
    <row r="259" spans="1:17" s="1" customFormat="1" ht="23.25" customHeight="1">
      <c r="A259" s="32">
        <v>251</v>
      </c>
      <c r="B259" s="33" t="s">
        <v>278</v>
      </c>
      <c r="C259" s="34">
        <v>44040890</v>
      </c>
      <c r="D259" s="35">
        <v>4654535.67</v>
      </c>
      <c r="E259" s="27">
        <f t="shared" si="30"/>
        <v>10.568668503293189</v>
      </c>
      <c r="F259" s="28" t="e">
        <f>+#REF!-E259</f>
        <v>#REF!</v>
      </c>
      <c r="G259" s="25">
        <f t="shared" si="34"/>
        <v>39386354.33</v>
      </c>
      <c r="H259" s="28">
        <f t="shared" si="31"/>
        <v>89.4313314967068</v>
      </c>
      <c r="I259" s="35">
        <v>7048835.44</v>
      </c>
      <c r="J259" s="27">
        <f t="shared" si="32"/>
        <v>16.005206615942594</v>
      </c>
      <c r="K259" s="35"/>
      <c r="L259" s="27">
        <f t="shared" si="36"/>
        <v>0</v>
      </c>
      <c r="M259" s="26">
        <f t="shared" si="37"/>
        <v>11703371.11</v>
      </c>
      <c r="N259" s="27">
        <f t="shared" si="38"/>
        <v>26.573875119235783</v>
      </c>
      <c r="O259" s="36" t="e">
        <f>+#REF!-N259</f>
        <v>#REF!</v>
      </c>
      <c r="P259" s="35">
        <f t="shared" si="35"/>
        <v>32337518.889999997</v>
      </c>
      <c r="Q259" s="37">
        <f t="shared" si="33"/>
        <v>73.4261248807642</v>
      </c>
    </row>
    <row r="260" spans="1:17" s="1" customFormat="1" ht="23.25" customHeight="1">
      <c r="A260" s="32">
        <v>252</v>
      </c>
      <c r="B260" s="33" t="s">
        <v>279</v>
      </c>
      <c r="C260" s="34">
        <v>530907172</v>
      </c>
      <c r="D260" s="35">
        <v>51368104.28</v>
      </c>
      <c r="E260" s="27">
        <f t="shared" si="30"/>
        <v>9.675534064926891</v>
      </c>
      <c r="F260" s="28" t="e">
        <f>+#REF!-E260</f>
        <v>#REF!</v>
      </c>
      <c r="G260" s="25">
        <f t="shared" si="34"/>
        <v>479539067.72</v>
      </c>
      <c r="H260" s="28">
        <f t="shared" si="31"/>
        <v>90.3244659350731</v>
      </c>
      <c r="I260" s="35">
        <v>59751825.82</v>
      </c>
      <c r="J260" s="27">
        <f t="shared" si="32"/>
        <v>11.254665405047495</v>
      </c>
      <c r="K260" s="35"/>
      <c r="L260" s="27">
        <f t="shared" si="36"/>
        <v>0</v>
      </c>
      <c r="M260" s="26">
        <f t="shared" si="37"/>
        <v>111119930.1</v>
      </c>
      <c r="N260" s="27">
        <f t="shared" si="38"/>
        <v>20.930199469974387</v>
      </c>
      <c r="O260" s="36" t="e">
        <f>+#REF!-N260</f>
        <v>#REF!</v>
      </c>
      <c r="P260" s="35">
        <f t="shared" si="35"/>
        <v>419787241.90000004</v>
      </c>
      <c r="Q260" s="37">
        <f t="shared" si="33"/>
        <v>79.06980053002562</v>
      </c>
    </row>
    <row r="261" spans="1:17" s="1" customFormat="1" ht="23.25" customHeight="1">
      <c r="A261" s="32">
        <v>253</v>
      </c>
      <c r="B261" s="33" t="s">
        <v>280</v>
      </c>
      <c r="C261" s="34">
        <v>4565970</v>
      </c>
      <c r="D261" s="35">
        <v>422881.58</v>
      </c>
      <c r="E261" s="27">
        <f t="shared" si="30"/>
        <v>9.261593483969452</v>
      </c>
      <c r="F261" s="28" t="e">
        <f>+#REF!-E261</f>
        <v>#REF!</v>
      </c>
      <c r="G261" s="25">
        <f t="shared" si="34"/>
        <v>4143088.42</v>
      </c>
      <c r="H261" s="28">
        <f t="shared" si="31"/>
        <v>90.73840651603055</v>
      </c>
      <c r="I261" s="35"/>
      <c r="J261" s="27">
        <f t="shared" si="32"/>
        <v>0</v>
      </c>
      <c r="K261" s="35"/>
      <c r="L261" s="27">
        <f t="shared" si="36"/>
        <v>0</v>
      </c>
      <c r="M261" s="26">
        <f t="shared" si="37"/>
        <v>422881.58</v>
      </c>
      <c r="N261" s="27">
        <f t="shared" si="38"/>
        <v>9.261593483969452</v>
      </c>
      <c r="O261" s="36" t="e">
        <f>+#REF!-N261</f>
        <v>#REF!</v>
      </c>
      <c r="P261" s="35">
        <f t="shared" si="35"/>
        <v>4143088.42</v>
      </c>
      <c r="Q261" s="37">
        <f t="shared" si="33"/>
        <v>90.73840651603055</v>
      </c>
    </row>
    <row r="262" spans="1:17" s="1" customFormat="1" ht="23.25" customHeight="1">
      <c r="A262" s="32">
        <v>254</v>
      </c>
      <c r="B262" s="33" t="s">
        <v>281</v>
      </c>
      <c r="C262" s="34">
        <v>275628380</v>
      </c>
      <c r="D262" s="35">
        <v>25490100.29</v>
      </c>
      <c r="E262" s="27">
        <f t="shared" si="30"/>
        <v>9.247995540227025</v>
      </c>
      <c r="F262" s="28" t="e">
        <f>+#REF!-E262</f>
        <v>#REF!</v>
      </c>
      <c r="G262" s="25">
        <f t="shared" si="34"/>
        <v>250138279.71</v>
      </c>
      <c r="H262" s="28">
        <f t="shared" si="31"/>
        <v>90.75200445977298</v>
      </c>
      <c r="I262" s="35">
        <v>50202372.78</v>
      </c>
      <c r="J262" s="27">
        <f t="shared" si="32"/>
        <v>18.213789443597936</v>
      </c>
      <c r="K262" s="35"/>
      <c r="L262" s="27">
        <f t="shared" si="36"/>
        <v>0</v>
      </c>
      <c r="M262" s="26">
        <f t="shared" si="37"/>
        <v>75692473.07</v>
      </c>
      <c r="N262" s="27">
        <f t="shared" si="38"/>
        <v>27.461784983824955</v>
      </c>
      <c r="O262" s="36" t="e">
        <f>+#REF!-N262</f>
        <v>#REF!</v>
      </c>
      <c r="P262" s="35">
        <f t="shared" si="35"/>
        <v>199935906.93</v>
      </c>
      <c r="Q262" s="37">
        <f t="shared" si="33"/>
        <v>72.53821501617504</v>
      </c>
    </row>
    <row r="263" spans="1:17" s="1" customFormat="1" ht="23.25" customHeight="1">
      <c r="A263" s="32">
        <v>255</v>
      </c>
      <c r="B263" s="33" t="s">
        <v>282</v>
      </c>
      <c r="C263" s="34">
        <v>24006450</v>
      </c>
      <c r="D263" s="35">
        <v>1940003.93</v>
      </c>
      <c r="E263" s="27">
        <f t="shared" si="30"/>
        <v>8.081177891774919</v>
      </c>
      <c r="F263" s="28" t="e">
        <f>+#REF!-E263</f>
        <v>#REF!</v>
      </c>
      <c r="G263" s="25">
        <f t="shared" si="34"/>
        <v>22066446.07</v>
      </c>
      <c r="H263" s="28">
        <f t="shared" si="31"/>
        <v>91.91882210822509</v>
      </c>
      <c r="I263" s="35">
        <v>2561.58</v>
      </c>
      <c r="J263" s="27">
        <f t="shared" si="32"/>
        <v>0.010670382334747536</v>
      </c>
      <c r="K263" s="35"/>
      <c r="L263" s="27">
        <f t="shared" si="36"/>
        <v>0</v>
      </c>
      <c r="M263" s="26">
        <f t="shared" si="37"/>
        <v>1942565.51</v>
      </c>
      <c r="N263" s="27">
        <f t="shared" si="38"/>
        <v>8.091848274109667</v>
      </c>
      <c r="O263" s="36" t="e">
        <f>+#REF!-N263</f>
        <v>#REF!</v>
      </c>
      <c r="P263" s="35">
        <f t="shared" si="35"/>
        <v>22063884.490000002</v>
      </c>
      <c r="Q263" s="37">
        <f t="shared" si="33"/>
        <v>91.90815172589033</v>
      </c>
    </row>
    <row r="264" spans="1:17" s="1" customFormat="1" ht="23.25" customHeight="1">
      <c r="A264" s="32">
        <v>256</v>
      </c>
      <c r="B264" s="33" t="s">
        <v>283</v>
      </c>
      <c r="C264" s="34">
        <v>62727800</v>
      </c>
      <c r="D264" s="35">
        <v>4206003.54</v>
      </c>
      <c r="E264" s="27">
        <f>+D264*100/C264</f>
        <v>6.7051666725120285</v>
      </c>
      <c r="F264" s="28" t="e">
        <f>+#REF!-E264</f>
        <v>#REF!</v>
      </c>
      <c r="G264" s="25">
        <f t="shared" si="34"/>
        <v>58521796.46</v>
      </c>
      <c r="H264" s="28">
        <f>+G264*100/C264</f>
        <v>93.29483332748798</v>
      </c>
      <c r="I264" s="35">
        <v>631609.55</v>
      </c>
      <c r="J264" s="27">
        <f>+I264*100/C264</f>
        <v>1.00690531152057</v>
      </c>
      <c r="K264" s="35"/>
      <c r="L264" s="27">
        <f t="shared" si="36"/>
        <v>0</v>
      </c>
      <c r="M264" s="26">
        <f t="shared" si="37"/>
        <v>4837613.09</v>
      </c>
      <c r="N264" s="27">
        <f t="shared" si="38"/>
        <v>7.712071984032598</v>
      </c>
      <c r="O264" s="36" t="e">
        <f>+#REF!-N264</f>
        <v>#REF!</v>
      </c>
      <c r="P264" s="35">
        <f t="shared" si="35"/>
        <v>57890186.910000004</v>
      </c>
      <c r="Q264" s="37">
        <f>+P264*100/C264</f>
        <v>92.2879280159674</v>
      </c>
    </row>
    <row r="265" spans="1:17" s="1" customFormat="1" ht="23.25" customHeight="1">
      <c r="A265" s="32">
        <v>257</v>
      </c>
      <c r="B265" s="43" t="s">
        <v>284</v>
      </c>
      <c r="C265" s="34">
        <v>23509940</v>
      </c>
      <c r="D265" s="44">
        <v>1493895.95</v>
      </c>
      <c r="E265" s="27">
        <f>+D265*100/C265</f>
        <v>6.354316301955683</v>
      </c>
      <c r="F265" s="45" t="e">
        <f>+#REF!-E265</f>
        <v>#REF!</v>
      </c>
      <c r="G265" s="25">
        <f t="shared" si="34"/>
        <v>22016044.05</v>
      </c>
      <c r="H265" s="28">
        <f>+G265*100/C265</f>
        <v>93.64568369804432</v>
      </c>
      <c r="I265" s="44">
        <v>8456139.93</v>
      </c>
      <c r="J265" s="27">
        <f>+I265*100/C265</f>
        <v>35.96836031908206</v>
      </c>
      <c r="K265" s="44"/>
      <c r="L265" s="46">
        <f t="shared" si="36"/>
        <v>0</v>
      </c>
      <c r="M265" s="47">
        <f t="shared" si="37"/>
        <v>9950035.879999999</v>
      </c>
      <c r="N265" s="46">
        <f t="shared" si="38"/>
        <v>42.322676621037736</v>
      </c>
      <c r="O265" s="48" t="e">
        <f>+#REF!-N265</f>
        <v>#REF!</v>
      </c>
      <c r="P265" s="35">
        <f t="shared" si="35"/>
        <v>13559904.120000001</v>
      </c>
      <c r="Q265" s="37">
        <f>+P265*100/C265</f>
        <v>57.677323378962264</v>
      </c>
    </row>
    <row r="266" spans="1:17" s="1" customFormat="1" ht="23.25" customHeight="1">
      <c r="A266" s="49">
        <v>258</v>
      </c>
      <c r="B266" s="50" t="s">
        <v>285</v>
      </c>
      <c r="C266" s="52">
        <v>2620180</v>
      </c>
      <c r="D266" s="51">
        <v>58044.28</v>
      </c>
      <c r="E266" s="53">
        <f>+D266*100/C266</f>
        <v>2.215278339656054</v>
      </c>
      <c r="F266" s="54" t="e">
        <f>+#REF!-E266</f>
        <v>#REF!</v>
      </c>
      <c r="G266" s="55">
        <f t="shared" si="34"/>
        <v>2562135.72</v>
      </c>
      <c r="H266" s="54">
        <f>+G266*100/C266</f>
        <v>97.78472166034396</v>
      </c>
      <c r="I266" s="51">
        <v>70421</v>
      </c>
      <c r="J266" s="53">
        <f>+I266*100/C266</f>
        <v>2.687639780473097</v>
      </c>
      <c r="K266" s="51"/>
      <c r="L266" s="53">
        <f t="shared" si="36"/>
        <v>0</v>
      </c>
      <c r="M266" s="56">
        <f t="shared" si="37"/>
        <v>128465.28</v>
      </c>
      <c r="N266" s="53">
        <f t="shared" si="38"/>
        <v>4.902918120129152</v>
      </c>
      <c r="O266" s="57" t="e">
        <f>+#REF!-N266</f>
        <v>#REF!</v>
      </c>
      <c r="P266" s="51">
        <f t="shared" si="35"/>
        <v>2491714.72</v>
      </c>
      <c r="Q266" s="58">
        <f>+P266*100/C266</f>
        <v>95.09708187987086</v>
      </c>
    </row>
  </sheetData>
  <sheetProtection/>
  <mergeCells count="11">
    <mergeCell ref="D4:F4"/>
    <mergeCell ref="B2:Q2"/>
    <mergeCell ref="K4:L4"/>
    <mergeCell ref="B1:Q1"/>
    <mergeCell ref="B3:Q3"/>
    <mergeCell ref="A4:A6"/>
    <mergeCell ref="G4:H4"/>
    <mergeCell ref="P4:Q4"/>
    <mergeCell ref="M4:O4"/>
    <mergeCell ref="B4:B6"/>
    <mergeCell ref="I4:J4"/>
  </mergeCells>
  <printOptions/>
  <pageMargins left="0.43" right="0.24" top="0.33" bottom="0.38" header="0.17" footer="0.17"/>
  <pageSetup horizontalDpi="600" verticalDpi="600" orientation="landscape" paperSize="9" scale="75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TOPZero</cp:lastModifiedBy>
  <dcterms:created xsi:type="dcterms:W3CDTF">2013-02-05T09:05:55Z</dcterms:created>
  <dcterms:modified xsi:type="dcterms:W3CDTF">2013-02-06T04:27:16Z</dcterms:modified>
  <cp:category/>
  <cp:version/>
  <cp:contentType/>
  <cp:contentStatus/>
</cp:coreProperties>
</file>