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activeTab="0"/>
  </bookViews>
  <sheets>
    <sheet name="รายงานผลการตรวจสอบ" sheetId="1" r:id="rId1"/>
    <sheet name="ตสน.(ปันส่วน)" sheetId="2" r:id="rId2"/>
    <sheet name="สรุปค่าใช้จ่ายแต่ละกิจกรรมย่อย" sheetId="3" r:id="rId3"/>
  </sheets>
  <definedNames/>
  <calcPr fullCalcOnLoad="1"/>
</workbook>
</file>

<file path=xl/sharedStrings.xml><?xml version="1.0" encoding="utf-8"?>
<sst xmlns="http://schemas.openxmlformats.org/spreadsheetml/2006/main" count="93" uniqueCount="85">
  <si>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</si>
  <si>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พ.ศ.2557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</si>
  <si>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</si>
  <si>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</si>
  <si>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พ.ศ.2557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</si>
  <si>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</si>
  <si>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</si>
  <si>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</si>
  <si>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</si>
  <si>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</si>
  <si>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</si>
  <si>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</si>
  <si>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</si>
  <si>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</si>
  <si>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</si>
  <si>
    <t>ศูนย์ต้นทุน</t>
  </si>
  <si>
    <t>หน่วยงาน</t>
  </si>
  <si>
    <t>ค่าใช้จ่าย</t>
  </si>
  <si>
    <t>พัฒนาอาหารสัตว์</t>
  </si>
  <si>
    <t>ผลรวมทั้งหมด</t>
  </si>
  <si>
    <t>ด้านการตรวจสอบภายใน</t>
  </si>
  <si>
    <t>0700600002</t>
  </si>
  <si>
    <t xml:space="preserve">กลุ่มตรวจสอบภายใน </t>
  </si>
  <si>
    <t>ทางตรง</t>
  </si>
  <si>
    <t>ค่าล่วงเวลา</t>
  </si>
  <si>
    <t>ค่าตอบแทนพนง.ราชการ</t>
  </si>
  <si>
    <t>เงินสมทบปปส.-Rel</t>
  </si>
  <si>
    <t>เงินช่วยการศึกษาบุตร</t>
  </si>
  <si>
    <t>ค่ารักษา-นอก-รพ.รัฐ</t>
  </si>
  <si>
    <t>คชจ.อบรมในประเทศ</t>
  </si>
  <si>
    <t>ค่าเบี้ยเลี้ยง</t>
  </si>
  <si>
    <t>ค่าที่พัก</t>
  </si>
  <si>
    <t>คชจ.เดินทางภายในปท.</t>
  </si>
  <si>
    <t>ค่าวัสดุ</t>
  </si>
  <si>
    <t>ค่าซ่อมแซม&amp;บำรุงฯ</t>
  </si>
  <si>
    <t>ค่าเชื้อเพลิง</t>
  </si>
  <si>
    <t>ค/จเหมาบริการ-ภายนอก</t>
  </si>
  <si>
    <t>ค่าเบี้ยประกันภัย</t>
  </si>
  <si>
    <t>ครุภัณฑ์ต่ำกว่าเกณฑ์</t>
  </si>
  <si>
    <t>ค่าเช่าเบ็ดเตล็ด-นอก</t>
  </si>
  <si>
    <t>ค่าเสื่อม-ค.สนง.</t>
  </si>
  <si>
    <t>ค่าเสื่อม-ค.คอมฯ</t>
  </si>
  <si>
    <t>จำหน่ายคอมฯ</t>
  </si>
  <si>
    <t>รวมค่าใช้จ่ายทางตรง</t>
  </si>
  <si>
    <t>ทางอ้อม</t>
  </si>
  <si>
    <t>5101010101</t>
  </si>
  <si>
    <t>เงินเดือน</t>
  </si>
  <si>
    <t>5101010109</t>
  </si>
  <si>
    <t>เงินตอบแทนพิเศษของผู้ได้รับเงินเต็มขั้น</t>
  </si>
  <si>
    <t>5101010118</t>
  </si>
  <si>
    <t>เงินรางวัล</t>
  </si>
  <si>
    <t>5101020103</t>
  </si>
  <si>
    <t>เงินชดเชยสมาชิก กบข.</t>
  </si>
  <si>
    <t>5101020104</t>
  </si>
  <si>
    <t>เงินสมทบ กบข.</t>
  </si>
  <si>
    <t>5101020113</t>
  </si>
  <si>
    <t>ค่าตอบแทนเหมาจ่ายแทนการจัดหารถประจำตำแหน่ง</t>
  </si>
  <si>
    <t>5101030205</t>
  </si>
  <si>
    <t>เงินช่วยค่ารักษาพยาบาลประเภทผู้ป่วยนอก-รพ.รัฐ</t>
  </si>
  <si>
    <t>5101030206</t>
  </si>
  <si>
    <t>เงินช่วยค่ารักษาพยาบาลประเภทผู้ป่วยใน-รพ.รัฐ</t>
  </si>
  <si>
    <t>5101030207</t>
  </si>
  <si>
    <t>เงินช่วยค่ารักษาพยาบาลประเภทผู้ป่วยนอก-รพ.เอกชน</t>
  </si>
  <si>
    <t>5101030208</t>
  </si>
  <si>
    <t>เงินช่วยค่ารักษาพยาบาลประเภทผู้ป่วยใน-รพ.เอกชน</t>
  </si>
  <si>
    <t>5104010112</t>
  </si>
  <si>
    <t>ค่าจ้างเหมาบริการ-บุคคลภายนอก</t>
  </si>
  <si>
    <t>5104010113</t>
  </si>
  <si>
    <t>ค่าจ้างเหมาบริการ - หน่วยงานภาครัฐ</t>
  </si>
  <si>
    <t>5104020101</t>
  </si>
  <si>
    <t>ค่าไฟฟ้า</t>
  </si>
  <si>
    <t>5104020103</t>
  </si>
  <si>
    <t>ค่าน้ำประปาและน้ำบาดาล</t>
  </si>
  <si>
    <t>5104020105</t>
  </si>
  <si>
    <t>ค่าโทรศัพท์</t>
  </si>
  <si>
    <t>5104020106</t>
  </si>
  <si>
    <t>ค่าบริการสื่อสารและโทรคมนาคม</t>
  </si>
  <si>
    <t>5104020107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</si>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</sst>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_ ;[Red]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Wingdings"/>
      <family val="0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2" fillId="0" borderId="0">
      <alignment/>
      <protection/>
    </xf>
    <xf numFmtId="0" fontId="2" fillId="41" borderId="7" applyNumberFormat="0" applyFont="0" applyAlignment="0" applyProtection="0"/>
    <xf numFmtId="0" fontId="23" fillId="3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5" fillId="42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3" borderId="11" applyNumberFormat="0" applyAlignment="0" applyProtection="0"/>
    <xf numFmtId="0" fontId="50" fillId="0" borderId="12" applyNumberFormat="0" applyFill="0" applyAlignment="0" applyProtection="0"/>
    <xf numFmtId="0" fontId="51" fillId="44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52" fillId="45" borderId="10" applyNumberFormat="0" applyAlignment="0" applyProtection="0"/>
    <xf numFmtId="0" fontId="53" fillId="46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56" fillId="42" borderId="14" applyNumberFormat="0" applyAlignment="0" applyProtection="0"/>
    <xf numFmtId="0" fontId="0" fillId="54" borderId="15" applyNumberFormat="0" applyFont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90" applyFont="1" applyAlignment="1">
      <alignment horizontal="center" vertical="center"/>
      <protection/>
    </xf>
    <xf numFmtId="0" fontId="4" fillId="0" borderId="0" xfId="90" applyFont="1">
      <alignment/>
      <protection/>
    </xf>
    <xf numFmtId="0" fontId="3" fillId="0" borderId="0" xfId="90" applyFont="1">
      <alignment/>
      <protection/>
    </xf>
    <xf numFmtId="0" fontId="4" fillId="0" borderId="19" xfId="90" applyFont="1" applyBorder="1">
      <alignment/>
      <protection/>
    </xf>
    <xf numFmtId="0" fontId="4" fillId="0" borderId="0" xfId="90" applyFont="1" applyAlignment="1">
      <alignment horizontal="left" indent="2"/>
      <protection/>
    </xf>
    <xf numFmtId="0" fontId="5" fillId="0" borderId="0" xfId="90" applyFont="1" applyBorder="1">
      <alignment/>
      <protection/>
    </xf>
    <xf numFmtId="0" fontId="4" fillId="0" borderId="0" xfId="90" applyFont="1" applyBorder="1">
      <alignment/>
      <protection/>
    </xf>
    <xf numFmtId="0" fontId="4" fillId="0" borderId="20" xfId="90" applyFont="1" applyBorder="1">
      <alignment/>
      <protection/>
    </xf>
    <xf numFmtId="0" fontId="4" fillId="0" borderId="21" xfId="90" applyFont="1" applyBorder="1">
      <alignment/>
      <protection/>
    </xf>
    <xf numFmtId="0" fontId="4" fillId="0" borderId="0" xfId="90" applyFont="1" applyAlignment="1">
      <alignment horizontal="center"/>
      <protection/>
    </xf>
    <xf numFmtId="0" fontId="4" fillId="0" borderId="0" xfId="90" applyFont="1" applyAlignment="1">
      <alignment horizontal="right"/>
      <protection/>
    </xf>
    <xf numFmtId="43" fontId="60" fillId="0" borderId="22" xfId="78" applyFont="1" applyBorder="1" applyAlignment="1">
      <alignment horizontal="center" vertical="center"/>
    </xf>
    <xf numFmtId="43" fontId="60" fillId="0" borderId="0" xfId="78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49" fontId="60" fillId="0" borderId="23" xfId="0" applyNumberFormat="1" applyFont="1" applyBorder="1" applyAlignment="1">
      <alignment horizontal="center" vertical="center"/>
    </xf>
    <xf numFmtId="0" fontId="60" fillId="0" borderId="23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horizontal="left" vertical="center"/>
    </xf>
    <xf numFmtId="164" fontId="60" fillId="0" borderId="23" xfId="78" applyNumberFormat="1" applyFont="1" applyBorder="1" applyAlignment="1">
      <alignment horizontal="right" vertical="center"/>
    </xf>
    <xf numFmtId="43" fontId="60" fillId="0" borderId="0" xfId="0" applyNumberFormat="1" applyFont="1" applyBorder="1" applyAlignment="1">
      <alignment horizontal="center" vertical="center"/>
    </xf>
    <xf numFmtId="49" fontId="60" fillId="0" borderId="27" xfId="0" applyNumberFormat="1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left" vertical="center"/>
    </xf>
    <xf numFmtId="164" fontId="60" fillId="0" borderId="27" xfId="78" applyNumberFormat="1" applyFont="1" applyBorder="1" applyAlignment="1">
      <alignment horizontal="right" vertical="center"/>
    </xf>
    <xf numFmtId="43" fontId="60" fillId="0" borderId="0" xfId="78" applyFont="1" applyFill="1" applyBorder="1" applyAlignment="1">
      <alignment horizontal="center" vertical="center"/>
    </xf>
    <xf numFmtId="43" fontId="60" fillId="0" borderId="0" xfId="0" applyNumberFormat="1" applyFont="1" applyFill="1" applyBorder="1" applyAlignment="1">
      <alignment horizontal="center" vertical="center"/>
    </xf>
    <xf numFmtId="164" fontId="61" fillId="0" borderId="22" xfId="78" applyNumberFormat="1" applyFont="1" applyFill="1" applyBorder="1" applyAlignment="1">
      <alignment horizontal="right" vertical="center"/>
    </xf>
    <xf numFmtId="164" fontId="61" fillId="0" borderId="22" xfId="78" applyNumberFormat="1" applyFont="1" applyBorder="1" applyAlignment="1">
      <alignment horizontal="right" vertical="center"/>
    </xf>
    <xf numFmtId="0" fontId="60" fillId="0" borderId="30" xfId="0" applyFont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4" fontId="61" fillId="0" borderId="35" xfId="78" applyNumberFormat="1" applyFont="1" applyFill="1" applyBorder="1" applyAlignment="1">
      <alignment horizontal="right" vertical="center"/>
    </xf>
    <xf numFmtId="49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164" fontId="6" fillId="0" borderId="22" xfId="78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11" fontId="60" fillId="0" borderId="32" xfId="78" applyNumberFormat="1" applyFont="1" applyBorder="1" applyAlignment="1">
      <alignment horizontal="left" vertical="center"/>
    </xf>
    <xf numFmtId="11" fontId="60" fillId="0" borderId="22" xfId="78" applyNumberFormat="1" applyFont="1" applyBorder="1" applyAlignment="1">
      <alignment horizontal="left" vertical="center"/>
    </xf>
    <xf numFmtId="2" fontId="60" fillId="0" borderId="32" xfId="0" applyNumberFormat="1" applyFont="1" applyBorder="1" applyAlignment="1">
      <alignment vertical="center"/>
    </xf>
    <xf numFmtId="40" fontId="8" fillId="0" borderId="32" xfId="93" applyNumberFormat="1" applyFont="1" applyFill="1" applyBorder="1" applyAlignment="1">
      <alignment vertical="center"/>
      <protection/>
    </xf>
    <xf numFmtId="40" fontId="8" fillId="0" borderId="22" xfId="93" applyNumberFormat="1" applyFont="1" applyFill="1" applyBorder="1" applyAlignment="1">
      <alignment vertical="center"/>
      <protection/>
    </xf>
    <xf numFmtId="43" fontId="8" fillId="0" borderId="22" xfId="81" applyFont="1" applyFill="1" applyBorder="1" applyAlignment="1">
      <alignment vertical="center"/>
    </xf>
    <xf numFmtId="0" fontId="9" fillId="0" borderId="0" xfId="93" applyFont="1" applyAlignment="1">
      <alignment vertical="center"/>
      <protection/>
    </xf>
    <xf numFmtId="43" fontId="8" fillId="38" borderId="22" xfId="81" applyFont="1" applyFill="1" applyBorder="1" applyAlignment="1">
      <alignment vertical="center"/>
    </xf>
    <xf numFmtId="43" fontId="60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3" fillId="0" borderId="0" xfId="90" applyFont="1" applyAlignment="1">
      <alignment horizontal="center" vertical="center"/>
      <protection/>
    </xf>
    <xf numFmtId="0" fontId="4" fillId="0" borderId="21" xfId="90" applyFont="1" applyBorder="1" applyAlignment="1">
      <alignment horizontal="center" vertical="center"/>
      <protection/>
    </xf>
    <xf numFmtId="0" fontId="6" fillId="0" borderId="35" xfId="0" applyFont="1" applyFill="1" applyBorder="1" applyAlignment="1">
      <alignment horizontal="center" vertical="center"/>
    </xf>
    <xf numFmtId="49" fontId="60" fillId="0" borderId="22" xfId="0" applyNumberFormat="1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43" fontId="60" fillId="0" borderId="22" xfId="78" applyFont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0" fillId="0" borderId="23" xfId="0" applyNumberFormat="1" applyFont="1" applyBorder="1" applyAlignment="1">
      <alignment horizontal="center" vertical="top"/>
    </xf>
    <xf numFmtId="49" fontId="60" fillId="0" borderId="37" xfId="0" applyNumberFormat="1" applyFont="1" applyBorder="1" applyAlignment="1">
      <alignment horizontal="center" vertical="top"/>
    </xf>
    <xf numFmtId="0" fontId="60" fillId="0" borderId="23" xfId="0" applyFont="1" applyBorder="1" applyAlignment="1">
      <alignment horizontal="left" vertical="top"/>
    </xf>
    <xf numFmtId="0" fontId="60" fillId="0" borderId="37" xfId="0" applyFont="1" applyBorder="1" applyAlignment="1">
      <alignment horizontal="left" vertical="top"/>
    </xf>
    <xf numFmtId="0" fontId="6" fillId="38" borderId="22" xfId="93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ook1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เครื่องหมายจุลภาค 2" xfId="80"/>
    <cellStyle name="เครื่องหมายจุลภาค 3" xfId="81"/>
    <cellStyle name="เครื่องหมายจุลภาค 4" xfId="82"/>
    <cellStyle name="เครื่องหมายจุลภาค 5" xfId="83"/>
    <cellStyle name="Currency" xfId="84"/>
    <cellStyle name="Currency [0]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กติ 2" xfId="90"/>
    <cellStyle name="ปกติ 2 2" xfId="91"/>
    <cellStyle name="ปกติ 3" xfId="92"/>
    <cellStyle name="ปกติ 4" xfId="93"/>
    <cellStyle name="ปกติ 5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/>
  <cols>
    <col min="1" max="1" width="9.00390625" style="2" customWidth="1"/>
    <col min="2" max="2" width="6.7109375" style="2" customWidth="1"/>
    <col min="3" max="5" width="10.28125" style="2" customWidth="1"/>
    <col min="6" max="6" width="9.00390625" style="2" customWidth="1"/>
    <col min="7" max="7" width="6.7109375" style="2" customWidth="1"/>
    <col min="8" max="9" width="10.28125" style="2" customWidth="1"/>
    <col min="10" max="10" width="20.140625" style="2" customWidth="1"/>
    <col min="11" max="11" width="2.140625" style="2" customWidth="1"/>
    <col min="12" max="16384" width="9.00390625" style="2" customWidth="1"/>
  </cols>
  <sheetData>
    <row r="1" spans="1:10" ht="2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4">
      <c r="A4" s="3" t="s">
        <v>2</v>
      </c>
      <c r="C4" s="4"/>
      <c r="D4" s="4"/>
      <c r="E4" s="4"/>
      <c r="F4" s="3" t="s">
        <v>3</v>
      </c>
      <c r="H4" s="4"/>
      <c r="I4" s="4"/>
      <c r="J4" s="4"/>
    </row>
    <row r="5" ht="24">
      <c r="A5" s="3"/>
    </row>
    <row r="7" ht="24">
      <c r="A7" s="5" t="s">
        <v>4</v>
      </c>
    </row>
    <row r="8" ht="24">
      <c r="A8" s="5" t="s">
        <v>5</v>
      </c>
    </row>
    <row r="9" spans="2:3" ht="26.25">
      <c r="B9" s="6" t="s">
        <v>6</v>
      </c>
      <c r="C9" s="2" t="s">
        <v>7</v>
      </c>
    </row>
    <row r="10" spans="2:3" s="7" customFormat="1" ht="26.25">
      <c r="B10" s="6" t="s">
        <v>6</v>
      </c>
      <c r="C10" s="7" t="s">
        <v>8</v>
      </c>
    </row>
    <row r="11" spans="1:10" ht="24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>
      <c r="A12" s="7"/>
      <c r="B12" s="7"/>
      <c r="C12" s="7" t="s">
        <v>9</v>
      </c>
      <c r="D12" s="7"/>
      <c r="E12" s="4"/>
      <c r="F12" s="4"/>
      <c r="G12" s="4"/>
      <c r="H12" s="4"/>
      <c r="I12" s="4"/>
      <c r="J12" s="4"/>
    </row>
    <row r="13" spans="1:10" ht="24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4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4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4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4">
      <c r="A18" s="9"/>
      <c r="B18" s="9"/>
      <c r="C18" s="9"/>
      <c r="D18" s="9"/>
      <c r="E18" s="9"/>
      <c r="F18" s="8"/>
      <c r="G18" s="8"/>
      <c r="H18" s="8"/>
      <c r="I18" s="8"/>
      <c r="J18" s="8"/>
    </row>
    <row r="19" spans="1:10" ht="24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4">
      <c r="A20" s="7"/>
      <c r="B20" s="7"/>
      <c r="C20" s="7" t="s">
        <v>10</v>
      </c>
      <c r="D20" s="7"/>
      <c r="E20" s="4"/>
      <c r="F20" s="4"/>
      <c r="G20" s="4"/>
      <c r="H20" s="4"/>
      <c r="I20" s="4"/>
      <c r="J20" s="4"/>
    </row>
    <row r="21" spans="1:10" ht="24">
      <c r="A21" s="4"/>
      <c r="B21" s="4"/>
      <c r="C21" s="4"/>
      <c r="D21" s="4"/>
      <c r="E21" s="4"/>
      <c r="F21" s="8"/>
      <c r="G21" s="8"/>
      <c r="H21" s="8"/>
      <c r="I21" s="8"/>
      <c r="J21" s="8"/>
    </row>
    <row r="22" spans="1:10" s="7" customFormat="1" ht="24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7" customFormat="1" ht="24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24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24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4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24">
      <c r="A27" s="7"/>
      <c r="B27" s="7"/>
      <c r="C27" s="7"/>
      <c r="D27" s="7"/>
      <c r="E27" s="7"/>
      <c r="F27" s="7"/>
      <c r="G27" s="7"/>
      <c r="H27" s="7"/>
      <c r="I27" s="7"/>
      <c r="J27" s="7"/>
    </row>
    <row r="29" spans="6:9" ht="24">
      <c r="F29" s="10" t="s">
        <v>11</v>
      </c>
      <c r="G29" s="4"/>
      <c r="H29" s="4"/>
      <c r="I29" s="4"/>
    </row>
    <row r="30" spans="6:10" ht="24">
      <c r="F30" s="11" t="s">
        <v>12</v>
      </c>
      <c r="G30" s="7"/>
      <c r="H30" s="7"/>
      <c r="I30" s="7"/>
      <c r="J30" s="2" t="s">
        <v>13</v>
      </c>
    </row>
    <row r="31" spans="7:9" ht="24">
      <c r="G31" s="53" t="s">
        <v>14</v>
      </c>
      <c r="H31" s="53"/>
      <c r="I31" s="53"/>
    </row>
  </sheetData>
  <sheetProtection/>
  <mergeCells count="3">
    <mergeCell ref="A1:J1"/>
    <mergeCell ref="A2:J2"/>
    <mergeCell ref="G31:I31"/>
  </mergeCells>
  <printOptions horizontalCentered="1"/>
  <pageMargins left="0.5118110236220472" right="0.2755905511811024" top="0.984251968503937" bottom="0.7874015748031497" header="0.5905511811023623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1.00390625" style="38" bestFit="1" customWidth="1"/>
    <col min="2" max="2" width="16.57421875" style="14" bestFit="1" customWidth="1"/>
    <col min="3" max="3" width="7.00390625" style="14" bestFit="1" customWidth="1"/>
    <col min="4" max="4" width="11.00390625" style="14" bestFit="1" customWidth="1"/>
    <col min="5" max="5" width="39.8515625" style="39" bestFit="1" customWidth="1"/>
    <col min="6" max="7" width="25.57421875" style="13" customWidth="1"/>
    <col min="8" max="8" width="16.28125" style="13" customWidth="1"/>
    <col min="9" max="10" width="11.00390625" style="14" customWidth="1"/>
    <col min="11" max="16384" width="9.140625" style="14" customWidth="1"/>
  </cols>
  <sheetData>
    <row r="1" spans="1:7" ht="21.75">
      <c r="A1" s="55" t="s">
        <v>15</v>
      </c>
      <c r="B1" s="56" t="s">
        <v>16</v>
      </c>
      <c r="C1" s="56" t="s">
        <v>17</v>
      </c>
      <c r="D1" s="56"/>
      <c r="E1" s="56"/>
      <c r="F1" s="12" t="s">
        <v>18</v>
      </c>
      <c r="G1" s="57" t="s">
        <v>19</v>
      </c>
    </row>
    <row r="2" spans="1:7" ht="21.75">
      <c r="A2" s="55"/>
      <c r="B2" s="56"/>
      <c r="C2" s="56"/>
      <c r="D2" s="56"/>
      <c r="E2" s="56"/>
      <c r="F2" s="12" t="s">
        <v>20</v>
      </c>
      <c r="G2" s="57"/>
    </row>
    <row r="3" spans="1:9" ht="21.75">
      <c r="A3" s="15" t="s">
        <v>21</v>
      </c>
      <c r="B3" s="16" t="s">
        <v>22</v>
      </c>
      <c r="C3" s="17" t="s">
        <v>23</v>
      </c>
      <c r="D3" s="18">
        <v>5101010108</v>
      </c>
      <c r="E3" s="19" t="s">
        <v>24</v>
      </c>
      <c r="F3" s="20">
        <v>1300</v>
      </c>
      <c r="G3" s="20">
        <f aca="true" t="shared" si="0" ref="G3:G40">SUM(F3:F3)</f>
        <v>1300</v>
      </c>
      <c r="I3" s="21"/>
    </row>
    <row r="4" spans="1:9" ht="21.75">
      <c r="A4" s="22"/>
      <c r="B4" s="23"/>
      <c r="C4" s="24"/>
      <c r="D4" s="14">
        <v>5101010115</v>
      </c>
      <c r="E4" s="25" t="s">
        <v>25</v>
      </c>
      <c r="F4" s="26">
        <f>712724.84+60170</f>
        <v>772894.84</v>
      </c>
      <c r="G4" s="26">
        <f t="shared" si="0"/>
        <v>772894.84</v>
      </c>
      <c r="I4" s="21"/>
    </row>
    <row r="5" spans="1:9" ht="21.75">
      <c r="A5" s="22"/>
      <c r="B5" s="23"/>
      <c r="C5" s="24"/>
      <c r="D5" s="14">
        <v>5101020106</v>
      </c>
      <c r="E5" s="25" t="s">
        <v>26</v>
      </c>
      <c r="F5" s="26">
        <f>30558+2292</f>
        <v>32850</v>
      </c>
      <c r="G5" s="26">
        <f t="shared" si="0"/>
        <v>32850</v>
      </c>
      <c r="I5" s="21"/>
    </row>
    <row r="6" spans="1:9" ht="21.75">
      <c r="A6" s="22"/>
      <c r="B6" s="23"/>
      <c r="C6" s="24"/>
      <c r="D6" s="14">
        <v>5101030101</v>
      </c>
      <c r="E6" s="25" t="s">
        <v>27</v>
      </c>
      <c r="F6" s="26">
        <v>1937</v>
      </c>
      <c r="G6" s="26">
        <f t="shared" si="0"/>
        <v>1937</v>
      </c>
      <c r="I6" s="21"/>
    </row>
    <row r="7" spans="1:9" ht="21.75">
      <c r="A7" s="22"/>
      <c r="B7" s="23"/>
      <c r="C7" s="24"/>
      <c r="D7" s="14">
        <v>5101030205</v>
      </c>
      <c r="E7" s="25" t="s">
        <v>28</v>
      </c>
      <c r="F7" s="26">
        <v>9180</v>
      </c>
      <c r="G7" s="26">
        <f t="shared" si="0"/>
        <v>9180</v>
      </c>
      <c r="I7" s="21"/>
    </row>
    <row r="8" spans="1:9" ht="21.75">
      <c r="A8" s="22"/>
      <c r="B8" s="23"/>
      <c r="C8" s="24"/>
      <c r="D8" s="14">
        <v>5102010199</v>
      </c>
      <c r="E8" s="25" t="s">
        <v>29</v>
      </c>
      <c r="F8" s="26">
        <f>11365+14060</f>
        <v>25425</v>
      </c>
      <c r="G8" s="26">
        <f t="shared" si="0"/>
        <v>25425</v>
      </c>
      <c r="I8" s="21"/>
    </row>
    <row r="9" spans="1:9" ht="21.75">
      <c r="A9" s="22"/>
      <c r="B9" s="23"/>
      <c r="C9" s="24"/>
      <c r="D9" s="14">
        <v>5103010102</v>
      </c>
      <c r="E9" s="25" t="s">
        <v>30</v>
      </c>
      <c r="F9" s="26">
        <f>55080+7200</f>
        <v>62280</v>
      </c>
      <c r="G9" s="26">
        <f t="shared" si="0"/>
        <v>62280</v>
      </c>
      <c r="I9" s="21"/>
    </row>
    <row r="10" spans="1:9" ht="21.75">
      <c r="A10" s="22"/>
      <c r="B10" s="23"/>
      <c r="C10" s="24"/>
      <c r="D10" s="14">
        <v>5103010103</v>
      </c>
      <c r="E10" s="25" t="s">
        <v>31</v>
      </c>
      <c r="F10" s="26">
        <f>167200+19200</f>
        <v>186400</v>
      </c>
      <c r="G10" s="26">
        <f t="shared" si="0"/>
        <v>186400</v>
      </c>
      <c r="I10" s="21"/>
    </row>
    <row r="11" spans="1:9" ht="21.75">
      <c r="A11" s="22"/>
      <c r="B11" s="23"/>
      <c r="C11" s="24"/>
      <c r="D11" s="14">
        <v>5103010199</v>
      </c>
      <c r="E11" s="25" t="s">
        <v>32</v>
      </c>
      <c r="F11" s="26">
        <f>42260+2685</f>
        <v>44945</v>
      </c>
      <c r="G11" s="26">
        <f t="shared" si="0"/>
        <v>44945</v>
      </c>
      <c r="I11" s="21"/>
    </row>
    <row r="12" spans="1:9" ht="21.75">
      <c r="A12" s="22"/>
      <c r="B12" s="23"/>
      <c r="C12" s="24"/>
      <c r="D12" s="14">
        <v>5104010104</v>
      </c>
      <c r="E12" s="25" t="s">
        <v>33</v>
      </c>
      <c r="F12" s="26">
        <v>111154.76000000001</v>
      </c>
      <c r="G12" s="26">
        <f t="shared" si="0"/>
        <v>111154.76000000001</v>
      </c>
      <c r="I12" s="21"/>
    </row>
    <row r="13" spans="1:9" ht="21.75">
      <c r="A13" s="22"/>
      <c r="B13" s="23"/>
      <c r="C13" s="24"/>
      <c r="D13" s="14">
        <v>5104010107</v>
      </c>
      <c r="E13" s="25" t="s">
        <v>34</v>
      </c>
      <c r="F13" s="26">
        <v>2861.18</v>
      </c>
      <c r="G13" s="26">
        <f t="shared" si="0"/>
        <v>2861.18</v>
      </c>
      <c r="I13" s="21"/>
    </row>
    <row r="14" spans="1:9" ht="21.75">
      <c r="A14" s="22"/>
      <c r="B14" s="23"/>
      <c r="C14" s="24"/>
      <c r="D14" s="14">
        <v>5104010110</v>
      </c>
      <c r="E14" s="25" t="s">
        <v>35</v>
      </c>
      <c r="F14" s="26">
        <v>1049.35</v>
      </c>
      <c r="G14" s="26">
        <f t="shared" si="0"/>
        <v>1049.35</v>
      </c>
      <c r="I14" s="21"/>
    </row>
    <row r="15" spans="1:9" ht="21.75">
      <c r="A15" s="22"/>
      <c r="B15" s="23"/>
      <c r="C15" s="24"/>
      <c r="D15" s="14">
        <v>5104010112</v>
      </c>
      <c r="E15" s="25" t="s">
        <v>36</v>
      </c>
      <c r="F15" s="26">
        <v>14580</v>
      </c>
      <c r="G15" s="26">
        <f t="shared" si="0"/>
        <v>14580</v>
      </c>
      <c r="H15" s="27"/>
      <c r="I15" s="28"/>
    </row>
    <row r="16" spans="1:9" ht="21.75">
      <c r="A16" s="22"/>
      <c r="B16" s="23"/>
      <c r="C16" s="24"/>
      <c r="D16" s="14">
        <v>5104030203</v>
      </c>
      <c r="E16" s="25" t="s">
        <v>37</v>
      </c>
      <c r="F16" s="26">
        <v>968</v>
      </c>
      <c r="G16" s="26">
        <f t="shared" si="0"/>
        <v>968</v>
      </c>
      <c r="H16" s="27"/>
      <c r="I16" s="28"/>
    </row>
    <row r="17" spans="1:9" ht="21.75">
      <c r="A17" s="22"/>
      <c r="B17" s="23"/>
      <c r="C17" s="24"/>
      <c r="D17" s="14">
        <v>5104030206</v>
      </c>
      <c r="E17" s="25" t="s">
        <v>38</v>
      </c>
      <c r="F17" s="26">
        <v>25476.7</v>
      </c>
      <c r="G17" s="26">
        <f t="shared" si="0"/>
        <v>25476.7</v>
      </c>
      <c r="H17" s="27"/>
      <c r="I17" s="28"/>
    </row>
    <row r="18" spans="1:9" ht="21.75">
      <c r="A18" s="22"/>
      <c r="B18" s="23"/>
      <c r="C18" s="24"/>
      <c r="D18" s="14">
        <v>5104030212</v>
      </c>
      <c r="E18" s="25" t="s">
        <v>39</v>
      </c>
      <c r="F18" s="26">
        <f>3857+2197.2</f>
        <v>6054.2</v>
      </c>
      <c r="G18" s="26">
        <f t="shared" si="0"/>
        <v>6054.2</v>
      </c>
      <c r="H18" s="27"/>
      <c r="I18" s="28"/>
    </row>
    <row r="19" spans="1:9" ht="21.75">
      <c r="A19" s="22"/>
      <c r="B19" s="23"/>
      <c r="C19" s="24"/>
      <c r="D19" s="14">
        <v>5105010109</v>
      </c>
      <c r="E19" s="25" t="s">
        <v>40</v>
      </c>
      <c r="F19" s="26">
        <v>22860.83</v>
      </c>
      <c r="G19" s="26">
        <f t="shared" si="0"/>
        <v>22860.83</v>
      </c>
      <c r="H19" s="27"/>
      <c r="I19" s="28"/>
    </row>
    <row r="20" spans="1:9" ht="21.75">
      <c r="A20" s="22"/>
      <c r="B20" s="23"/>
      <c r="C20" s="24"/>
      <c r="D20" s="14">
        <v>5105010127</v>
      </c>
      <c r="E20" s="25" t="s">
        <v>41</v>
      </c>
      <c r="F20" s="26">
        <v>28938.250000000007</v>
      </c>
      <c r="G20" s="26">
        <f t="shared" si="0"/>
        <v>28938.250000000007</v>
      </c>
      <c r="H20" s="27"/>
      <c r="I20" s="28"/>
    </row>
    <row r="21" spans="1:9" ht="21.75">
      <c r="A21" s="22"/>
      <c r="B21" s="23"/>
      <c r="C21" s="24"/>
      <c r="D21" s="14">
        <v>5203010120</v>
      </c>
      <c r="E21" s="25" t="s">
        <v>42</v>
      </c>
      <c r="F21" s="26">
        <v>3</v>
      </c>
      <c r="G21" s="26">
        <f t="shared" si="0"/>
        <v>3</v>
      </c>
      <c r="I21" s="21"/>
    </row>
    <row r="22" spans="1:9" ht="21.75">
      <c r="A22" s="22"/>
      <c r="B22" s="23"/>
      <c r="C22" s="58" t="s">
        <v>43</v>
      </c>
      <c r="D22" s="59"/>
      <c r="E22" s="60"/>
      <c r="F22" s="29">
        <f>SUM(F3:F21)</f>
        <v>1351158.1099999999</v>
      </c>
      <c r="G22" s="30">
        <f t="shared" si="0"/>
        <v>1351158.1099999999</v>
      </c>
      <c r="I22" s="21"/>
    </row>
    <row r="23" spans="1:9" ht="21.75">
      <c r="A23" s="22"/>
      <c r="B23" s="23"/>
      <c r="C23" s="24" t="s">
        <v>44</v>
      </c>
      <c r="D23" s="14" t="s">
        <v>45</v>
      </c>
      <c r="E23" s="25" t="s">
        <v>46</v>
      </c>
      <c r="F23" s="26">
        <v>1239044.51</v>
      </c>
      <c r="G23" s="26">
        <f t="shared" si="0"/>
        <v>1239044.51</v>
      </c>
      <c r="I23" s="21"/>
    </row>
    <row r="24" spans="1:9" ht="21.75">
      <c r="A24" s="22"/>
      <c r="B24" s="23"/>
      <c r="C24" s="24"/>
      <c r="D24" s="14" t="s">
        <v>47</v>
      </c>
      <c r="E24" s="25" t="s">
        <v>48</v>
      </c>
      <c r="F24" s="26">
        <v>10292.84</v>
      </c>
      <c r="G24" s="26">
        <f t="shared" si="0"/>
        <v>10292.84</v>
      </c>
      <c r="I24" s="21"/>
    </row>
    <row r="25" spans="1:9" ht="21.75">
      <c r="A25" s="22"/>
      <c r="B25" s="23"/>
      <c r="C25" s="24"/>
      <c r="D25" s="14" t="s">
        <v>49</v>
      </c>
      <c r="E25" s="25" t="s">
        <v>50</v>
      </c>
      <c r="F25" s="26">
        <v>17402.96</v>
      </c>
      <c r="G25" s="26">
        <f t="shared" si="0"/>
        <v>17402.96</v>
      </c>
      <c r="I25" s="21"/>
    </row>
    <row r="26" spans="1:9" ht="21.75">
      <c r="A26" s="22"/>
      <c r="B26" s="23"/>
      <c r="C26" s="24"/>
      <c r="D26" s="14" t="s">
        <v>51</v>
      </c>
      <c r="E26" s="25" t="s">
        <v>52</v>
      </c>
      <c r="F26" s="26">
        <v>23130.72</v>
      </c>
      <c r="G26" s="26">
        <f t="shared" si="0"/>
        <v>23130.72</v>
      </c>
      <c r="I26" s="21"/>
    </row>
    <row r="27" spans="1:9" ht="21.75">
      <c r="A27" s="22"/>
      <c r="B27" s="23"/>
      <c r="C27" s="24"/>
      <c r="D27" s="14" t="s">
        <v>53</v>
      </c>
      <c r="E27" s="25" t="s">
        <v>54</v>
      </c>
      <c r="F27" s="26">
        <v>34688.1</v>
      </c>
      <c r="G27" s="26">
        <f t="shared" si="0"/>
        <v>34688.1</v>
      </c>
      <c r="I27" s="21"/>
    </row>
    <row r="28" spans="1:9" ht="21.75">
      <c r="A28" s="22"/>
      <c r="B28" s="23"/>
      <c r="C28" s="24"/>
      <c r="D28" s="14" t="s">
        <v>55</v>
      </c>
      <c r="E28" s="25" t="s">
        <v>56</v>
      </c>
      <c r="F28" s="26">
        <v>1127.93</v>
      </c>
      <c r="G28" s="26">
        <f t="shared" si="0"/>
        <v>1127.93</v>
      </c>
      <c r="I28" s="21"/>
    </row>
    <row r="29" spans="1:9" ht="21.75">
      <c r="A29" s="22"/>
      <c r="B29" s="23"/>
      <c r="C29" s="24"/>
      <c r="D29" s="14" t="s">
        <v>57</v>
      </c>
      <c r="E29" s="25" t="s">
        <v>58</v>
      </c>
      <c r="F29" s="26">
        <v>64366.12</v>
      </c>
      <c r="G29" s="26">
        <f t="shared" si="0"/>
        <v>64366.12</v>
      </c>
      <c r="I29" s="21"/>
    </row>
    <row r="30" spans="1:9" ht="21.75">
      <c r="A30" s="22"/>
      <c r="B30" s="23"/>
      <c r="C30" s="24"/>
      <c r="D30" s="14" t="s">
        <v>59</v>
      </c>
      <c r="E30" s="25" t="s">
        <v>60</v>
      </c>
      <c r="F30" s="26">
        <v>31216.32</v>
      </c>
      <c r="G30" s="26">
        <f t="shared" si="0"/>
        <v>31216.32</v>
      </c>
      <c r="I30" s="21"/>
    </row>
    <row r="31" spans="1:9" ht="21.75">
      <c r="A31" s="22"/>
      <c r="B31" s="23"/>
      <c r="C31" s="24"/>
      <c r="D31" s="14" t="s">
        <v>61</v>
      </c>
      <c r="E31" s="25" t="s">
        <v>62</v>
      </c>
      <c r="F31" s="26">
        <v>2908.97</v>
      </c>
      <c r="G31" s="26">
        <f t="shared" si="0"/>
        <v>2908.97</v>
      </c>
      <c r="I31" s="21"/>
    </row>
    <row r="32" spans="1:9" ht="21.75">
      <c r="A32" s="22"/>
      <c r="B32" s="23"/>
      <c r="C32" s="24"/>
      <c r="D32" s="14" t="s">
        <v>63</v>
      </c>
      <c r="E32" s="25" t="s">
        <v>64</v>
      </c>
      <c r="F32" s="26">
        <v>214.62</v>
      </c>
      <c r="G32" s="26">
        <f t="shared" si="0"/>
        <v>214.62</v>
      </c>
      <c r="I32" s="21"/>
    </row>
    <row r="33" spans="1:9" ht="21.75">
      <c r="A33" s="22"/>
      <c r="B33" s="23"/>
      <c r="C33" s="24"/>
      <c r="D33" s="14" t="s">
        <v>65</v>
      </c>
      <c r="E33" s="25" t="s">
        <v>66</v>
      </c>
      <c r="F33" s="26">
        <v>55652.27</v>
      </c>
      <c r="G33" s="26">
        <f t="shared" si="0"/>
        <v>55652.27</v>
      </c>
      <c r="I33" s="21"/>
    </row>
    <row r="34" spans="1:9" ht="21.75">
      <c r="A34" s="22"/>
      <c r="B34" s="23"/>
      <c r="C34" s="24"/>
      <c r="D34" s="14" t="s">
        <v>67</v>
      </c>
      <c r="E34" s="25" t="s">
        <v>68</v>
      </c>
      <c r="F34" s="26">
        <v>18233.25</v>
      </c>
      <c r="G34" s="26">
        <f t="shared" si="0"/>
        <v>18233.25</v>
      </c>
      <c r="I34" s="21"/>
    </row>
    <row r="35" spans="1:9" ht="21.75">
      <c r="A35" s="22"/>
      <c r="B35" s="23"/>
      <c r="C35" s="24"/>
      <c r="D35" s="14" t="s">
        <v>69</v>
      </c>
      <c r="E35" s="25" t="s">
        <v>70</v>
      </c>
      <c r="F35" s="26">
        <v>40735.23</v>
      </c>
      <c r="G35" s="26">
        <f t="shared" si="0"/>
        <v>40735.23</v>
      </c>
      <c r="I35" s="21"/>
    </row>
    <row r="36" spans="1:9" ht="21.75">
      <c r="A36" s="22"/>
      <c r="B36" s="23"/>
      <c r="C36" s="24"/>
      <c r="D36" s="14" t="s">
        <v>71</v>
      </c>
      <c r="E36" s="25" t="s">
        <v>72</v>
      </c>
      <c r="F36" s="26">
        <v>2605.42</v>
      </c>
      <c r="G36" s="26">
        <f t="shared" si="0"/>
        <v>2605.42</v>
      </c>
      <c r="I36" s="21"/>
    </row>
    <row r="37" spans="1:9" ht="21.75">
      <c r="A37" s="22"/>
      <c r="B37" s="23"/>
      <c r="C37" s="24"/>
      <c r="D37" s="14" t="s">
        <v>73</v>
      </c>
      <c r="E37" s="25" t="s">
        <v>74</v>
      </c>
      <c r="F37" s="26">
        <v>14389.59</v>
      </c>
      <c r="G37" s="26">
        <f t="shared" si="0"/>
        <v>14389.59</v>
      </c>
      <c r="I37" s="21"/>
    </row>
    <row r="38" spans="1:9" ht="21.75">
      <c r="A38" s="22"/>
      <c r="B38" s="23"/>
      <c r="C38" s="24"/>
      <c r="D38" s="14" t="s">
        <v>75</v>
      </c>
      <c r="E38" s="25" t="s">
        <v>76</v>
      </c>
      <c r="F38" s="26">
        <v>506.67</v>
      </c>
      <c r="G38" s="26">
        <f t="shared" si="0"/>
        <v>506.67</v>
      </c>
      <c r="I38" s="21"/>
    </row>
    <row r="39" spans="1:9" ht="21.75">
      <c r="A39" s="22"/>
      <c r="B39" s="23"/>
      <c r="C39" s="24"/>
      <c r="D39" s="31" t="s">
        <v>77</v>
      </c>
      <c r="E39" s="25" t="s">
        <v>78</v>
      </c>
      <c r="F39" s="26">
        <v>7948.93</v>
      </c>
      <c r="G39" s="26">
        <f t="shared" si="0"/>
        <v>7948.93</v>
      </c>
      <c r="I39" s="21"/>
    </row>
    <row r="40" spans="1:9" ht="21.75">
      <c r="A40" s="32"/>
      <c r="B40" s="33"/>
      <c r="C40" s="61" t="s">
        <v>79</v>
      </c>
      <c r="D40" s="61"/>
      <c r="E40" s="61"/>
      <c r="F40" s="29">
        <f>SUM(F23:F39)</f>
        <v>1564464.4500000002</v>
      </c>
      <c r="G40" s="30">
        <f t="shared" si="0"/>
        <v>1564464.4500000002</v>
      </c>
      <c r="I40" s="21"/>
    </row>
    <row r="41" spans="1:9" ht="22.5" thickBot="1">
      <c r="A41" s="35"/>
      <c r="B41" s="36"/>
      <c r="C41" s="54" t="s">
        <v>80</v>
      </c>
      <c r="D41" s="54"/>
      <c r="E41" s="54"/>
      <c r="F41" s="37">
        <f>SUM(F40,F22)</f>
        <v>2915622.56</v>
      </c>
      <c r="G41" s="37">
        <f>SUM(G40,G22)</f>
        <v>2915622.56</v>
      </c>
      <c r="I41" s="21"/>
    </row>
    <row r="42" ht="22.5" thickTop="1">
      <c r="I42" s="21"/>
    </row>
  </sheetData>
  <sheetProtection/>
  <mergeCells count="7">
    <mergeCell ref="C41:E41"/>
    <mergeCell ref="A1:A2"/>
    <mergeCell ref="B1:B2"/>
    <mergeCell ref="C1:E2"/>
    <mergeCell ref="G1:G2"/>
    <mergeCell ref="C22:E22"/>
    <mergeCell ref="C40:E40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F4"/>
  <sheetViews>
    <sheetView zoomScalePageLayoutView="0" workbookViewId="0" topLeftCell="A1">
      <selection activeCell="A1" sqref="A1"/>
    </sheetView>
  </sheetViews>
  <sheetFormatPr defaultColWidth="9.00390625" defaultRowHeight="24" customHeight="1"/>
  <cols>
    <col min="1" max="1" width="11.00390625" style="41" bestFit="1" customWidth="1"/>
    <col min="2" max="2" width="20.7109375" style="41" customWidth="1"/>
    <col min="3" max="3" width="40.8515625" style="41" customWidth="1"/>
    <col min="4" max="4" width="37.8515625" style="41" customWidth="1"/>
    <col min="5" max="5" width="14.57421875" style="41" customWidth="1"/>
    <col min="6" max="6" width="12.421875" style="41" bestFit="1" customWidth="1"/>
    <col min="7" max="16384" width="9.00390625" style="41" customWidth="1"/>
  </cols>
  <sheetData>
    <row r="1" spans="1:5" ht="24" customHeight="1">
      <c r="A1" s="34" t="s">
        <v>15</v>
      </c>
      <c r="B1" s="34" t="s">
        <v>16</v>
      </c>
      <c r="C1" s="40" t="s">
        <v>81</v>
      </c>
      <c r="D1" s="40" t="s">
        <v>82</v>
      </c>
      <c r="E1" s="40" t="s">
        <v>83</v>
      </c>
    </row>
    <row r="2" spans="1:5" ht="24" customHeight="1">
      <c r="A2" s="62" t="s">
        <v>21</v>
      </c>
      <c r="B2" s="64" t="s">
        <v>22</v>
      </c>
      <c r="C2" s="42" t="s">
        <v>18</v>
      </c>
      <c r="D2" s="43" t="s">
        <v>20</v>
      </c>
      <c r="E2" s="44"/>
    </row>
    <row r="3" spans="1:5" s="48" customFormat="1" ht="24" customHeight="1">
      <c r="A3" s="63"/>
      <c r="B3" s="65"/>
      <c r="C3" s="45" t="s">
        <v>83</v>
      </c>
      <c r="D3" s="46"/>
      <c r="E3" s="47">
        <f>SUM(E2)</f>
        <v>0</v>
      </c>
    </row>
    <row r="4" spans="1:6" s="51" customFormat="1" ht="24" customHeight="1">
      <c r="A4" s="66" t="s">
        <v>84</v>
      </c>
      <c r="B4" s="66"/>
      <c r="C4" s="66"/>
      <c r="D4" s="66"/>
      <c r="E4" s="49">
        <v>2915622.56</v>
      </c>
      <c r="F4" s="50">
        <f>+E4-E3</f>
        <v>2915622.56</v>
      </c>
    </row>
  </sheetData>
  <sheetProtection/>
  <mergeCells count="3">
    <mergeCell ref="A2:A3"/>
    <mergeCell ref="B2:B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Atec</cp:lastModifiedBy>
  <dcterms:created xsi:type="dcterms:W3CDTF">2014-10-14T07:47:09Z</dcterms:created>
  <dcterms:modified xsi:type="dcterms:W3CDTF">2014-10-14T08:55:31Z</dcterms:modified>
  <cp:category/>
  <cp:version/>
  <cp:contentType/>
  <cp:contentStatus/>
</cp:coreProperties>
</file>