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สกม.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sharedStrings.xml><?xml version="1.0" encoding="utf-8"?>
<sst xmlns="http://schemas.openxmlformats.org/spreadsheetml/2006/main" count="110" uniqueCount="96">
  <si>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</si>
  <si>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</si>
  <si>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</si>
  <si>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</si>
  <si>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</si>
  <si>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</si>
  <si>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</si>
  <si>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</si>
  <si>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</si>
  <si>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</si>
  <si>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</si>
  <si>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</si>
  <si>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</si>
  <si>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</si>
  <si>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</si>
  <si>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</si>
  <si>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</si>
  <si>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</si>
  <si>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</si>
  <si>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</si>
  <si>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พัฒนาอาหารสัตว์</t>
  </si>
  <si>
    <t>พัฒนาปรับปรุงพันธุ์สัตว์</t>
  </si>
  <si>
    <t>ผลรวมทั้งหมด</t>
  </si>
  <si>
    <t>ไม่ระบุกิจกรรมย่อย</t>
  </si>
  <si>
    <t>ด้านกฎหมาย</t>
  </si>
  <si>
    <t>0700600007</t>
  </si>
  <si>
    <t>สำนักกฎหมาย</t>
  </si>
  <si>
    <t>ทางตรง</t>
  </si>
  <si>
    <t>ค่าตอบแทนพนง.ราชการ</t>
  </si>
  <si>
    <t>เงินสมทบปปส.-Rel</t>
  </si>
  <si>
    <t>เงินช่วยการศึกษาบุตร</t>
  </si>
  <si>
    <t>ค่ารักษา-นอก-รพ.รัฐ</t>
  </si>
  <si>
    <t>คชจ.อบรมในประเทศ</t>
  </si>
  <si>
    <t>คชจ.อบรมต่างประเทศ</t>
  </si>
  <si>
    <t>คชจ.ฝึกอบรม-ภายนอก</t>
  </si>
  <si>
    <t>ค่าเบี้ยเลี้ยง</t>
  </si>
  <si>
    <t>ค่าที่พัก</t>
  </si>
  <si>
    <t>คชจ.เดินทางภายในปท.</t>
  </si>
  <si>
    <t>ค่าวัสดุ</t>
  </si>
  <si>
    <t>ค่าซ่อมแซม&amp;บำรุงฯ</t>
  </si>
  <si>
    <t>ค่าเชื้อเพลิง</t>
  </si>
  <si>
    <t>ค่าธรรมเนียมทางกม.</t>
  </si>
  <si>
    <t>ครุภัณฑ์ต่ำกว่าเกณฑ์</t>
  </si>
  <si>
    <t>คชจ.ในการประชุม</t>
  </si>
  <si>
    <t>ค่าเช่าเบ็ดเตล็ด-นอก</t>
  </si>
  <si>
    <t>ค่าเสื่อม-ค.สนง.</t>
  </si>
  <si>
    <t>ค่าเสื่อม-ค.โฆษณา</t>
  </si>
  <si>
    <t>ค่าเสื่อม-ค.คอมฯ</t>
  </si>
  <si>
    <t>จำหน่ายคอมฯ</t>
  </si>
  <si>
    <t>ค่าใช้จ่ายอื่น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</si>
  <si>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</si>
  <si>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</si>
  <si>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</si>
  <si>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</si>
  <si>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</si>
  <si>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</si>
  <si>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</si>
  <si>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</si>
  <si>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</si>
  <si>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</si>
  <si>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</si>
  <si>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</si>
  <si>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</si>
  <si>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</si>
  <si>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</si>
  <si>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</si>
  <si>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</si>
  <si>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</si>
  <si>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</si>
  <si>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</si>
  <si>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</si>
  <si>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</si>
  <si>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</si>
  <si>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</si>
  <si>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</si>
  <si>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</si>
  <si>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5104010112</t>
  </si>
  <si>
    <t>ค่าจ้างเหมาบริการ-บุคคลภายนอก</t>
  </si>
  <si>
    <t>5104010113</t>
  </si>
  <si>
    <t>ค่าจ้างเหมาบริการ - หน่วยงานภาครัฐ</t>
  </si>
  <si>
    <t>5104020101</t>
  </si>
  <si>
    <t>ค่าไฟฟ้า</t>
  </si>
  <si>
    <t>5104020103</t>
  </si>
  <si>
    <t>ค่าน้ำประปาและน้ำบาดาล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</si>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</sst>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2" fillId="41" borderId="7" applyNumberFormat="0" applyFont="0" applyAlignment="0" applyProtection="0"/>
    <xf numFmtId="0" fontId="23" fillId="3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42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3" borderId="11" applyNumberFormat="0" applyAlignment="0" applyProtection="0"/>
    <xf numFmtId="0" fontId="50" fillId="0" borderId="12" applyNumberFormat="0" applyFill="0" applyAlignment="0" applyProtection="0"/>
    <xf numFmtId="0" fontId="51" fillId="44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52" fillId="45" borderId="10" applyNumberFormat="0" applyAlignment="0" applyProtection="0"/>
    <xf numFmtId="0" fontId="53" fillId="4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56" fillId="42" borderId="14" applyNumberFormat="0" applyAlignment="0" applyProtection="0"/>
    <xf numFmtId="0" fontId="0" fillId="54" borderId="15" applyNumberFormat="0" applyFont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90" applyFont="1" applyAlignment="1">
      <alignment horizontal="center" vertical="center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4" fillId="0" borderId="19" xfId="90" applyFont="1" applyBorder="1">
      <alignment/>
      <protection/>
    </xf>
    <xf numFmtId="0" fontId="4" fillId="0" borderId="0" xfId="90" applyFont="1" applyAlignment="1">
      <alignment horizontal="left" indent="2"/>
      <protection/>
    </xf>
    <xf numFmtId="0" fontId="5" fillId="0" borderId="0" xfId="90" applyFont="1" applyBorder="1">
      <alignment/>
      <protection/>
    </xf>
    <xf numFmtId="0" fontId="4" fillId="0" borderId="0" xfId="90" applyFont="1" applyBorder="1">
      <alignment/>
      <protection/>
    </xf>
    <xf numFmtId="0" fontId="4" fillId="0" borderId="20" xfId="90" applyFont="1" applyBorder="1">
      <alignment/>
      <protection/>
    </xf>
    <xf numFmtId="0" fontId="4" fillId="0" borderId="21" xfId="90" applyFont="1" applyBorder="1">
      <alignment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Alignment="1">
      <alignment horizontal="right"/>
      <protection/>
    </xf>
    <xf numFmtId="0" fontId="60" fillId="55" borderId="22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55" borderId="23" xfId="0" applyFont="1" applyFill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60" fillId="55" borderId="24" xfId="0" applyNumberFormat="1" applyFont="1" applyFill="1" applyBorder="1" applyAlignment="1">
      <alignment horizontal="right" vertical="center"/>
    </xf>
    <xf numFmtId="164" fontId="60" fillId="0" borderId="25" xfId="0" applyNumberFormat="1" applyFont="1" applyBorder="1" applyAlignment="1">
      <alignment horizontal="right" vertical="center"/>
    </xf>
    <xf numFmtId="164" fontId="60" fillId="0" borderId="24" xfId="0" applyNumberFormat="1" applyFont="1" applyBorder="1" applyAlignment="1">
      <alignment horizontal="right" vertical="center"/>
    </xf>
    <xf numFmtId="0" fontId="61" fillId="0" borderId="24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left" vertical="center"/>
    </xf>
    <xf numFmtId="164" fontId="61" fillId="55" borderId="23" xfId="0" applyNumberFormat="1" applyFont="1" applyFill="1" applyBorder="1" applyAlignment="1">
      <alignment horizontal="right" vertical="center"/>
    </xf>
    <xf numFmtId="164" fontId="61" fillId="0" borderId="22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4" fontId="61" fillId="55" borderId="30" xfId="0" applyNumberFormat="1" applyFont="1" applyFill="1" applyBorder="1" applyAlignment="1">
      <alignment horizontal="right" vertical="center"/>
    </xf>
    <xf numFmtId="164" fontId="61" fillId="0" borderId="30" xfId="0" applyNumberFormat="1" applyFont="1" applyBorder="1" applyAlignment="1">
      <alignment horizontal="right" vertical="center"/>
    </xf>
    <xf numFmtId="164" fontId="7" fillId="0" borderId="22" xfId="78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1" fontId="60" fillId="0" borderId="22" xfId="78" applyNumberFormat="1" applyFont="1" applyBorder="1" applyAlignment="1">
      <alignment vertical="top"/>
    </xf>
    <xf numFmtId="11" fontId="60" fillId="0" borderId="22" xfId="78" applyNumberFormat="1" applyFont="1" applyBorder="1" applyAlignment="1">
      <alignment horizontal="left" vertical="center"/>
    </xf>
    <xf numFmtId="2" fontId="60" fillId="0" borderId="27" xfId="0" applyNumberFormat="1" applyFont="1" applyBorder="1" applyAlignment="1">
      <alignment vertical="center"/>
    </xf>
    <xf numFmtId="40" fontId="9" fillId="0" borderId="22" xfId="93" applyNumberFormat="1" applyFont="1" applyFill="1" applyBorder="1" applyAlignment="1">
      <alignment horizontal="left" vertical="center"/>
      <protection/>
    </xf>
    <xf numFmtId="40" fontId="9" fillId="0" borderId="22" xfId="93" applyNumberFormat="1" applyFont="1" applyFill="1" applyBorder="1" applyAlignment="1">
      <alignment vertical="center"/>
      <protection/>
    </xf>
    <xf numFmtId="43" fontId="9" fillId="0" borderId="22" xfId="81" applyFont="1" applyFill="1" applyBorder="1" applyAlignment="1">
      <alignment vertical="center"/>
    </xf>
    <xf numFmtId="43" fontId="9" fillId="38" borderId="22" xfId="81" applyFont="1" applyFill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0" fontId="6" fillId="0" borderId="0" xfId="93" applyFont="1" applyAlignment="1">
      <alignment vertical="center"/>
      <protection/>
    </xf>
    <xf numFmtId="0" fontId="60" fillId="0" borderId="0" xfId="0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0" fontId="60" fillId="0" borderId="22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9" fontId="60" fillId="0" borderId="31" xfId="0" applyNumberFormat="1" applyFont="1" applyBorder="1" applyAlignment="1">
      <alignment horizontal="center" vertical="top"/>
    </xf>
    <xf numFmtId="49" fontId="60" fillId="0" borderId="25" xfId="0" applyNumberFormat="1" applyFont="1" applyBorder="1" applyAlignment="1">
      <alignment horizontal="center" vertical="top"/>
    </xf>
    <xf numFmtId="49" fontId="60" fillId="0" borderId="32" xfId="0" applyNumberFormat="1" applyFont="1" applyBorder="1" applyAlignment="1">
      <alignment horizontal="center" vertical="top"/>
    </xf>
    <xf numFmtId="0" fontId="60" fillId="0" borderId="31" xfId="0" applyFont="1" applyBorder="1" applyAlignment="1">
      <alignment horizontal="left" vertical="top"/>
    </xf>
    <xf numFmtId="0" fontId="60" fillId="0" borderId="25" xfId="0" applyFont="1" applyBorder="1" applyAlignment="1">
      <alignment horizontal="left" vertical="top"/>
    </xf>
    <xf numFmtId="0" fontId="60" fillId="0" borderId="32" xfId="0" applyFont="1" applyBorder="1" applyAlignment="1">
      <alignment horizontal="left" vertical="top"/>
    </xf>
    <xf numFmtId="0" fontId="7" fillId="38" borderId="23" xfId="93" applyFont="1" applyFill="1" applyBorder="1" applyAlignment="1">
      <alignment horizontal="center" vertical="center"/>
      <protection/>
    </xf>
    <xf numFmtId="0" fontId="7" fillId="38" borderId="26" xfId="93" applyFont="1" applyFill="1" applyBorder="1" applyAlignment="1">
      <alignment horizontal="center" vertical="center"/>
      <protection/>
    </xf>
    <xf numFmtId="0" fontId="7" fillId="38" borderId="27" xfId="9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51" t="s">
        <v>14</v>
      </c>
      <c r="H31" s="51"/>
      <c r="I31" s="51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15" bestFit="1" customWidth="1"/>
    <col min="2" max="2" width="11.28125" style="15" bestFit="1" customWidth="1"/>
    <col min="3" max="3" width="7.00390625" style="15" bestFit="1" customWidth="1"/>
    <col min="4" max="4" width="11.00390625" style="15" bestFit="1" customWidth="1"/>
    <col min="5" max="5" width="39.8515625" style="20" bestFit="1" customWidth="1"/>
    <col min="6" max="6" width="15.00390625" style="15" bestFit="1" customWidth="1"/>
    <col min="7" max="7" width="28.7109375" style="15" customWidth="1"/>
    <col min="8" max="8" width="15.57421875" style="15" customWidth="1"/>
    <col min="9" max="9" width="17.8515625" style="15" bestFit="1" customWidth="1"/>
    <col min="10" max="10" width="13.57421875" style="15" customWidth="1"/>
    <col min="11" max="16384" width="9.140625" style="15" customWidth="1"/>
  </cols>
  <sheetData>
    <row r="1" spans="1:10" ht="21.75">
      <c r="A1" s="52" t="s">
        <v>15</v>
      </c>
      <c r="B1" s="52" t="s">
        <v>16</v>
      </c>
      <c r="C1" s="52" t="s">
        <v>17</v>
      </c>
      <c r="D1" s="52"/>
      <c r="E1" s="52"/>
      <c r="F1" s="12" t="s">
        <v>18</v>
      </c>
      <c r="G1" s="13" t="s">
        <v>19</v>
      </c>
      <c r="H1" s="13" t="s">
        <v>20</v>
      </c>
      <c r="I1" s="14" t="s">
        <v>21</v>
      </c>
      <c r="J1" s="53" t="s">
        <v>22</v>
      </c>
    </row>
    <row r="2" spans="1:10" ht="21.75">
      <c r="A2" s="52"/>
      <c r="B2" s="52"/>
      <c r="C2" s="52"/>
      <c r="D2" s="52"/>
      <c r="E2" s="52"/>
      <c r="F2" s="16" t="s">
        <v>23</v>
      </c>
      <c r="G2" s="14" t="s">
        <v>24</v>
      </c>
      <c r="H2" s="14" t="s">
        <v>24</v>
      </c>
      <c r="I2" s="14" t="s">
        <v>24</v>
      </c>
      <c r="J2" s="54"/>
    </row>
    <row r="3" spans="1:10" ht="21.75">
      <c r="A3" s="18" t="s">
        <v>25</v>
      </c>
      <c r="B3" s="19" t="s">
        <v>26</v>
      </c>
      <c r="C3" s="17" t="s">
        <v>27</v>
      </c>
      <c r="D3" s="15">
        <v>5101010115</v>
      </c>
      <c r="E3" s="20" t="s">
        <v>28</v>
      </c>
      <c r="F3" s="21"/>
      <c r="G3" s="22"/>
      <c r="H3" s="22">
        <v>1273050</v>
      </c>
      <c r="I3" s="23"/>
      <c r="J3" s="22">
        <f aca="true" t="shared" si="0" ref="J3:J45">SUM(F3:I3)</f>
        <v>1273050</v>
      </c>
    </row>
    <row r="4" spans="1:10" ht="21.75">
      <c r="A4" s="17"/>
      <c r="B4" s="17"/>
      <c r="C4" s="17"/>
      <c r="D4" s="15">
        <v>5101020106</v>
      </c>
      <c r="E4" s="20" t="s">
        <v>29</v>
      </c>
      <c r="F4" s="21"/>
      <c r="G4" s="22"/>
      <c r="H4" s="22">
        <v>51207</v>
      </c>
      <c r="I4" s="23"/>
      <c r="J4" s="22">
        <f t="shared" si="0"/>
        <v>51207</v>
      </c>
    </row>
    <row r="5" spans="1:10" ht="21.75">
      <c r="A5" s="17"/>
      <c r="B5" s="17"/>
      <c r="C5" s="17"/>
      <c r="D5" s="15">
        <v>5101030101</v>
      </c>
      <c r="E5" s="20" t="s">
        <v>30</v>
      </c>
      <c r="F5" s="21">
        <v>22179</v>
      </c>
      <c r="G5" s="22"/>
      <c r="H5" s="22"/>
      <c r="I5" s="23"/>
      <c r="J5" s="22">
        <f t="shared" si="0"/>
        <v>22179</v>
      </c>
    </row>
    <row r="6" spans="1:10" ht="21.75">
      <c r="A6" s="17"/>
      <c r="B6" s="17"/>
      <c r="C6" s="17"/>
      <c r="D6" s="15">
        <v>5101030205</v>
      </c>
      <c r="E6" s="20" t="s">
        <v>31</v>
      </c>
      <c r="F6" s="21">
        <v>23692</v>
      </c>
      <c r="G6" s="22"/>
      <c r="H6" s="22"/>
      <c r="I6" s="23"/>
      <c r="J6" s="22">
        <f t="shared" si="0"/>
        <v>23692</v>
      </c>
    </row>
    <row r="7" spans="1:10" ht="21.75">
      <c r="A7" s="17"/>
      <c r="B7" s="17"/>
      <c r="C7" s="17"/>
      <c r="D7" s="15">
        <v>5102010199</v>
      </c>
      <c r="E7" s="20" t="s">
        <v>32</v>
      </c>
      <c r="F7" s="21"/>
      <c r="G7" s="22">
        <v>24912.1</v>
      </c>
      <c r="H7" s="22">
        <f>95110.2+4650</f>
        <v>99760.2</v>
      </c>
      <c r="I7" s="23"/>
      <c r="J7" s="22">
        <f t="shared" si="0"/>
        <v>124672.29999999999</v>
      </c>
    </row>
    <row r="8" spans="1:10" ht="21.75">
      <c r="A8" s="17"/>
      <c r="B8" s="17"/>
      <c r="C8" s="17"/>
      <c r="D8" s="15">
        <v>5102020199</v>
      </c>
      <c r="E8" s="20" t="s">
        <v>33</v>
      </c>
      <c r="F8" s="21"/>
      <c r="G8" s="22"/>
      <c r="H8" s="22"/>
      <c r="I8" s="23">
        <v>69500</v>
      </c>
      <c r="J8" s="22">
        <f t="shared" si="0"/>
        <v>69500</v>
      </c>
    </row>
    <row r="9" spans="1:10" ht="21.75">
      <c r="A9" s="17"/>
      <c r="B9" s="17"/>
      <c r="C9" s="17"/>
      <c r="D9" s="15">
        <v>5102030199</v>
      </c>
      <c r="E9" s="20" t="s">
        <v>34</v>
      </c>
      <c r="F9" s="21"/>
      <c r="G9" s="22">
        <v>138000</v>
      </c>
      <c r="H9" s="22"/>
      <c r="I9" s="23"/>
      <c r="J9" s="22">
        <f t="shared" si="0"/>
        <v>138000</v>
      </c>
    </row>
    <row r="10" spans="1:10" ht="21.75">
      <c r="A10" s="17"/>
      <c r="B10" s="17"/>
      <c r="C10" s="17"/>
      <c r="D10" s="15">
        <v>5103010102</v>
      </c>
      <c r="E10" s="20" t="s">
        <v>35</v>
      </c>
      <c r="F10" s="21"/>
      <c r="G10" s="22">
        <v>12990</v>
      </c>
      <c r="H10" s="22">
        <f>21000+960</f>
        <v>21960</v>
      </c>
      <c r="I10" s="23"/>
      <c r="J10" s="22">
        <f t="shared" si="0"/>
        <v>34950</v>
      </c>
    </row>
    <row r="11" spans="1:10" ht="21.75">
      <c r="A11" s="17"/>
      <c r="B11" s="17"/>
      <c r="C11" s="17"/>
      <c r="D11" s="15">
        <v>5103010103</v>
      </c>
      <c r="E11" s="20" t="s">
        <v>36</v>
      </c>
      <c r="F11" s="21"/>
      <c r="G11" s="22">
        <v>27600</v>
      </c>
      <c r="H11" s="22">
        <f>46800+1600</f>
        <v>48400</v>
      </c>
      <c r="I11" s="23"/>
      <c r="J11" s="22">
        <f t="shared" si="0"/>
        <v>76000</v>
      </c>
    </row>
    <row r="12" spans="1:10" ht="21.75">
      <c r="A12" s="17"/>
      <c r="B12" s="17"/>
      <c r="C12" s="17"/>
      <c r="D12" s="15">
        <v>5103010199</v>
      </c>
      <c r="E12" s="20" t="s">
        <v>37</v>
      </c>
      <c r="F12" s="21"/>
      <c r="G12" s="22">
        <v>25788</v>
      </c>
      <c r="H12" s="22">
        <f>55022.86+1700</f>
        <v>56722.86</v>
      </c>
      <c r="I12" s="23"/>
      <c r="J12" s="22">
        <f t="shared" si="0"/>
        <v>82510.86</v>
      </c>
    </row>
    <row r="13" spans="1:10" ht="21.75">
      <c r="A13" s="17"/>
      <c r="B13" s="17"/>
      <c r="C13" s="17"/>
      <c r="D13" s="15">
        <v>5104010104</v>
      </c>
      <c r="E13" s="20" t="s">
        <v>38</v>
      </c>
      <c r="F13" s="21"/>
      <c r="G13" s="22"/>
      <c r="H13" s="22">
        <v>79335.72000000004</v>
      </c>
      <c r="I13" s="23"/>
      <c r="J13" s="22">
        <f t="shared" si="0"/>
        <v>79335.72000000004</v>
      </c>
    </row>
    <row r="14" spans="1:10" ht="21.75">
      <c r="A14" s="17"/>
      <c r="B14" s="17"/>
      <c r="C14" s="17"/>
      <c r="D14" s="15">
        <v>5104010107</v>
      </c>
      <c r="E14" s="20" t="s">
        <v>39</v>
      </c>
      <c r="F14" s="21"/>
      <c r="G14" s="22"/>
      <c r="H14" s="22">
        <v>37352.42</v>
      </c>
      <c r="I14" s="23"/>
      <c r="J14" s="22">
        <f t="shared" si="0"/>
        <v>37352.42</v>
      </c>
    </row>
    <row r="15" spans="1:10" ht="21.75">
      <c r="A15" s="17"/>
      <c r="B15" s="17"/>
      <c r="C15" s="17"/>
      <c r="D15" s="15">
        <v>5104010110</v>
      </c>
      <c r="E15" s="20" t="s">
        <v>40</v>
      </c>
      <c r="F15" s="21"/>
      <c r="G15" s="22"/>
      <c r="H15" s="22">
        <v>6475.990000000001</v>
      </c>
      <c r="I15" s="23"/>
      <c r="J15" s="22">
        <f t="shared" si="0"/>
        <v>6475.990000000001</v>
      </c>
    </row>
    <row r="16" spans="1:10" ht="21.75">
      <c r="A16" s="17"/>
      <c r="B16" s="17"/>
      <c r="C16" s="17"/>
      <c r="D16" s="15">
        <v>5104010114</v>
      </c>
      <c r="E16" s="20" t="s">
        <v>41</v>
      </c>
      <c r="F16" s="21"/>
      <c r="G16" s="22"/>
      <c r="H16" s="22">
        <v>56515</v>
      </c>
      <c r="I16" s="23"/>
      <c r="J16" s="22">
        <f t="shared" si="0"/>
        <v>56515</v>
      </c>
    </row>
    <row r="17" spans="1:10" ht="21.75">
      <c r="A17" s="17"/>
      <c r="B17" s="17"/>
      <c r="C17" s="17"/>
      <c r="D17" s="15">
        <v>5104030206</v>
      </c>
      <c r="E17" s="20" t="s">
        <v>42</v>
      </c>
      <c r="F17" s="21"/>
      <c r="G17" s="22"/>
      <c r="H17" s="22">
        <v>8966.6</v>
      </c>
      <c r="I17" s="23"/>
      <c r="J17" s="22">
        <f t="shared" si="0"/>
        <v>8966.6</v>
      </c>
    </row>
    <row r="18" spans="1:10" ht="21.75">
      <c r="A18" s="17"/>
      <c r="B18" s="17"/>
      <c r="C18" s="17"/>
      <c r="D18" s="15">
        <v>5104030207</v>
      </c>
      <c r="E18" s="20" t="s">
        <v>43</v>
      </c>
      <c r="F18" s="21"/>
      <c r="G18" s="22"/>
      <c r="H18" s="22">
        <v>4650</v>
      </c>
      <c r="I18" s="23"/>
      <c r="J18" s="22">
        <f t="shared" si="0"/>
        <v>4650</v>
      </c>
    </row>
    <row r="19" spans="1:10" ht="21.75">
      <c r="A19" s="17"/>
      <c r="B19" s="17"/>
      <c r="C19" s="17"/>
      <c r="D19" s="15">
        <v>5104030212</v>
      </c>
      <c r="E19" s="20" t="s">
        <v>44</v>
      </c>
      <c r="F19" s="21"/>
      <c r="G19" s="22"/>
      <c r="H19" s="22">
        <f>26690.44+6801.6</f>
        <v>33492.04</v>
      </c>
      <c r="I19" s="23"/>
      <c r="J19" s="22">
        <f t="shared" si="0"/>
        <v>33492.04</v>
      </c>
    </row>
    <row r="20" spans="1:10" ht="21.75">
      <c r="A20" s="17"/>
      <c r="B20" s="17"/>
      <c r="C20" s="17"/>
      <c r="D20" s="15">
        <v>5105010109</v>
      </c>
      <c r="E20" s="20" t="s">
        <v>45</v>
      </c>
      <c r="F20" s="21">
        <v>16945.949999999997</v>
      </c>
      <c r="G20" s="22"/>
      <c r="H20" s="22"/>
      <c r="I20" s="23"/>
      <c r="J20" s="22">
        <f t="shared" si="0"/>
        <v>16945.949999999997</v>
      </c>
    </row>
    <row r="21" spans="1:10" ht="21.75">
      <c r="A21" s="17"/>
      <c r="B21" s="17"/>
      <c r="C21" s="17"/>
      <c r="D21" s="15">
        <v>5105010115</v>
      </c>
      <c r="E21" s="20" t="s">
        <v>46</v>
      </c>
      <c r="F21" s="21">
        <v>3488.2</v>
      </c>
      <c r="G21" s="22"/>
      <c r="H21" s="22"/>
      <c r="I21" s="23"/>
      <c r="J21" s="22">
        <f t="shared" si="0"/>
        <v>3488.2</v>
      </c>
    </row>
    <row r="22" spans="1:10" ht="21.75">
      <c r="A22" s="17"/>
      <c r="B22" s="17"/>
      <c r="C22" s="17"/>
      <c r="D22" s="15">
        <v>5105010127</v>
      </c>
      <c r="E22" s="20" t="s">
        <v>47</v>
      </c>
      <c r="F22" s="21">
        <v>14907.929999999997</v>
      </c>
      <c r="G22" s="22"/>
      <c r="H22" s="22"/>
      <c r="I22" s="23"/>
      <c r="J22" s="22">
        <f t="shared" si="0"/>
        <v>14907.929999999997</v>
      </c>
    </row>
    <row r="23" spans="1:10" ht="21.75">
      <c r="A23" s="17"/>
      <c r="B23" s="17"/>
      <c r="C23" s="17"/>
      <c r="D23" s="15">
        <v>5203010120</v>
      </c>
      <c r="E23" s="20" t="s">
        <v>48</v>
      </c>
      <c r="F23" s="21">
        <v>1</v>
      </c>
      <c r="G23" s="22"/>
      <c r="H23" s="22"/>
      <c r="I23" s="23"/>
      <c r="J23" s="22">
        <f t="shared" si="0"/>
        <v>1</v>
      </c>
    </row>
    <row r="24" spans="1:10" ht="21.75">
      <c r="A24" s="17"/>
      <c r="B24" s="17"/>
      <c r="C24" s="17"/>
      <c r="D24" s="15">
        <v>5212010199</v>
      </c>
      <c r="E24" s="20" t="s">
        <v>49</v>
      </c>
      <c r="F24" s="21"/>
      <c r="G24" s="22"/>
      <c r="H24" s="22"/>
      <c r="I24" s="23"/>
      <c r="J24" s="22">
        <f t="shared" si="0"/>
        <v>0</v>
      </c>
    </row>
    <row r="25" spans="1:10" s="30" customFormat="1" ht="21.75">
      <c r="A25" s="24"/>
      <c r="B25" s="24"/>
      <c r="C25" s="25"/>
      <c r="D25" s="26"/>
      <c r="E25" s="27" t="s">
        <v>50</v>
      </c>
      <c r="F25" s="28">
        <f>SUM(F3:F24)</f>
        <v>81214.07999999999</v>
      </c>
      <c r="G25" s="29">
        <f>SUM(G3:G24)</f>
        <v>229290.1</v>
      </c>
      <c r="H25" s="29">
        <f>SUM(H3:H24)</f>
        <v>1777887.83</v>
      </c>
      <c r="I25" s="29">
        <f>SUM(I3:I24)</f>
        <v>69500</v>
      </c>
      <c r="J25" s="29">
        <f t="shared" si="0"/>
        <v>2157892.01</v>
      </c>
    </row>
    <row r="26" spans="1:10" ht="21.75">
      <c r="A26" s="17"/>
      <c r="B26" s="17"/>
      <c r="C26" s="17" t="s">
        <v>51</v>
      </c>
      <c r="D26" s="15" t="s">
        <v>52</v>
      </c>
      <c r="E26" s="20" t="s">
        <v>53</v>
      </c>
      <c r="F26" s="21">
        <v>5745564.18</v>
      </c>
      <c r="G26" s="22"/>
      <c r="H26" s="22"/>
      <c r="I26" s="23"/>
      <c r="J26" s="22">
        <f t="shared" si="0"/>
        <v>5745564.18</v>
      </c>
    </row>
    <row r="27" spans="1:10" ht="21.75">
      <c r="A27" s="17"/>
      <c r="B27" s="17"/>
      <c r="C27" s="17"/>
      <c r="D27" s="15" t="s">
        <v>54</v>
      </c>
      <c r="E27" s="20" t="s">
        <v>55</v>
      </c>
      <c r="F27" s="21">
        <v>12335.43</v>
      </c>
      <c r="G27" s="22"/>
      <c r="H27" s="22"/>
      <c r="I27" s="23"/>
      <c r="J27" s="22">
        <f t="shared" si="0"/>
        <v>12335.43</v>
      </c>
    </row>
    <row r="28" spans="1:10" ht="21.75">
      <c r="A28" s="17"/>
      <c r="B28" s="17"/>
      <c r="C28" s="17"/>
      <c r="D28" s="15" t="s">
        <v>56</v>
      </c>
      <c r="E28" s="20" t="s">
        <v>57</v>
      </c>
      <c r="F28" s="21">
        <v>261596.98</v>
      </c>
      <c r="G28" s="22"/>
      <c r="H28" s="22"/>
      <c r="I28" s="23"/>
      <c r="J28" s="22">
        <f t="shared" si="0"/>
        <v>261596.98</v>
      </c>
    </row>
    <row r="29" spans="1:10" ht="21.75">
      <c r="A29" s="17"/>
      <c r="B29" s="17"/>
      <c r="C29" s="17"/>
      <c r="D29" s="15" t="s">
        <v>58</v>
      </c>
      <c r="E29" s="20" t="s">
        <v>59</v>
      </c>
      <c r="F29" s="21">
        <v>58300.93</v>
      </c>
      <c r="G29" s="22"/>
      <c r="H29" s="22"/>
      <c r="I29" s="23"/>
      <c r="J29" s="22">
        <f t="shared" si="0"/>
        <v>58300.93</v>
      </c>
    </row>
    <row r="30" spans="1:10" ht="21.75">
      <c r="A30" s="17"/>
      <c r="B30" s="17"/>
      <c r="C30" s="17"/>
      <c r="D30" s="15" t="s">
        <v>60</v>
      </c>
      <c r="E30" s="20" t="s">
        <v>61</v>
      </c>
      <c r="F30" s="21">
        <v>105365.64</v>
      </c>
      <c r="G30" s="22"/>
      <c r="H30" s="22"/>
      <c r="I30" s="23"/>
      <c r="J30" s="22">
        <f t="shared" si="0"/>
        <v>105365.64</v>
      </c>
    </row>
    <row r="31" spans="1:10" ht="21.75">
      <c r="A31" s="17"/>
      <c r="B31" s="17"/>
      <c r="C31" s="17"/>
      <c r="D31" s="15" t="s">
        <v>62</v>
      </c>
      <c r="E31" s="20" t="s">
        <v>63</v>
      </c>
      <c r="F31" s="21">
        <v>158012.16</v>
      </c>
      <c r="G31" s="22"/>
      <c r="H31" s="22"/>
      <c r="I31" s="23"/>
      <c r="J31" s="22">
        <f t="shared" si="0"/>
        <v>158012.16</v>
      </c>
    </row>
    <row r="32" spans="1:10" ht="21.75">
      <c r="A32" s="17"/>
      <c r="B32" s="17"/>
      <c r="C32" s="17"/>
      <c r="D32" s="15" t="s">
        <v>64</v>
      </c>
      <c r="E32" s="20" t="s">
        <v>65</v>
      </c>
      <c r="F32" s="21">
        <v>4369.72</v>
      </c>
      <c r="G32" s="22"/>
      <c r="H32" s="22"/>
      <c r="I32" s="23"/>
      <c r="J32" s="22">
        <f t="shared" si="0"/>
        <v>4369.72</v>
      </c>
    </row>
    <row r="33" spans="1:10" ht="21.75">
      <c r="A33" s="17"/>
      <c r="B33" s="17"/>
      <c r="C33" s="17"/>
      <c r="D33" s="15" t="s">
        <v>66</v>
      </c>
      <c r="E33" s="20" t="s">
        <v>67</v>
      </c>
      <c r="F33" s="21">
        <v>3383.79</v>
      </c>
      <c r="G33" s="22"/>
      <c r="H33" s="22"/>
      <c r="I33" s="23"/>
      <c r="J33" s="22">
        <f t="shared" si="0"/>
        <v>3383.79</v>
      </c>
    </row>
    <row r="34" spans="1:10" ht="21.75">
      <c r="A34" s="17"/>
      <c r="B34" s="17"/>
      <c r="C34" s="17"/>
      <c r="D34" s="15" t="s">
        <v>68</v>
      </c>
      <c r="E34" s="20" t="s">
        <v>69</v>
      </c>
      <c r="F34" s="21">
        <v>289647.53</v>
      </c>
      <c r="G34" s="22"/>
      <c r="H34" s="22"/>
      <c r="I34" s="23"/>
      <c r="J34" s="22">
        <f t="shared" si="0"/>
        <v>289647.53</v>
      </c>
    </row>
    <row r="35" spans="1:10" ht="21.75">
      <c r="A35" s="17"/>
      <c r="B35" s="17"/>
      <c r="C35" s="17"/>
      <c r="D35" s="15" t="s">
        <v>70</v>
      </c>
      <c r="E35" s="20" t="s">
        <v>71</v>
      </c>
      <c r="F35" s="21">
        <v>140473.43</v>
      </c>
      <c r="G35" s="22"/>
      <c r="H35" s="22"/>
      <c r="I35" s="23"/>
      <c r="J35" s="22">
        <f t="shared" si="0"/>
        <v>140473.43</v>
      </c>
    </row>
    <row r="36" spans="1:10" ht="21.75">
      <c r="A36" s="17"/>
      <c r="B36" s="17"/>
      <c r="C36" s="17"/>
      <c r="D36" s="15" t="s">
        <v>72</v>
      </c>
      <c r="E36" s="20" t="s">
        <v>73</v>
      </c>
      <c r="F36" s="21">
        <v>13090.36</v>
      </c>
      <c r="G36" s="22"/>
      <c r="H36" s="22"/>
      <c r="I36" s="23"/>
      <c r="J36" s="22">
        <f t="shared" si="0"/>
        <v>13090.36</v>
      </c>
    </row>
    <row r="37" spans="1:10" ht="21.75">
      <c r="A37" s="17"/>
      <c r="B37" s="17"/>
      <c r="C37" s="17"/>
      <c r="D37" s="15" t="s">
        <v>74</v>
      </c>
      <c r="E37" s="20" t="s">
        <v>75</v>
      </c>
      <c r="F37" s="21">
        <v>965.79</v>
      </c>
      <c r="G37" s="22"/>
      <c r="H37" s="22"/>
      <c r="I37" s="23"/>
      <c r="J37" s="22">
        <f t="shared" si="0"/>
        <v>965.79</v>
      </c>
    </row>
    <row r="38" spans="1:10" ht="21.75">
      <c r="A38" s="17"/>
      <c r="B38" s="17"/>
      <c r="C38" s="17"/>
      <c r="D38" s="15" t="s">
        <v>76</v>
      </c>
      <c r="E38" s="20" t="s">
        <v>77</v>
      </c>
      <c r="F38" s="21">
        <v>55652.27</v>
      </c>
      <c r="G38" s="22"/>
      <c r="H38" s="22"/>
      <c r="I38" s="23"/>
      <c r="J38" s="22">
        <f t="shared" si="0"/>
        <v>55652.27</v>
      </c>
    </row>
    <row r="39" spans="1:10" ht="21.75">
      <c r="A39" s="17"/>
      <c r="B39" s="17"/>
      <c r="C39" s="17"/>
      <c r="D39" s="15" t="s">
        <v>78</v>
      </c>
      <c r="E39" s="20" t="s">
        <v>79</v>
      </c>
      <c r="F39" s="21">
        <v>54699.74</v>
      </c>
      <c r="G39" s="22"/>
      <c r="H39" s="22"/>
      <c r="I39" s="23"/>
      <c r="J39" s="22">
        <f t="shared" si="0"/>
        <v>54699.74</v>
      </c>
    </row>
    <row r="40" spans="1:10" ht="21.75">
      <c r="A40" s="17"/>
      <c r="B40" s="17"/>
      <c r="C40" s="17"/>
      <c r="D40" s="15" t="s">
        <v>80</v>
      </c>
      <c r="E40" s="20" t="s">
        <v>81</v>
      </c>
      <c r="F40" s="21">
        <v>122205.69</v>
      </c>
      <c r="G40" s="22"/>
      <c r="H40" s="22"/>
      <c r="I40" s="23"/>
      <c r="J40" s="22">
        <f t="shared" si="0"/>
        <v>122205.69</v>
      </c>
    </row>
    <row r="41" spans="1:10" ht="21.75">
      <c r="A41" s="17"/>
      <c r="B41" s="17"/>
      <c r="C41" s="17"/>
      <c r="D41" s="15" t="s">
        <v>82</v>
      </c>
      <c r="E41" s="20" t="s">
        <v>83</v>
      </c>
      <c r="F41" s="21">
        <v>7816.26</v>
      </c>
      <c r="G41" s="22"/>
      <c r="H41" s="22"/>
      <c r="I41" s="23"/>
      <c r="J41" s="22">
        <f t="shared" si="0"/>
        <v>7816.26</v>
      </c>
    </row>
    <row r="42" spans="1:10" ht="21.75">
      <c r="A42" s="17"/>
      <c r="B42" s="17"/>
      <c r="C42" s="17"/>
      <c r="D42" s="15" t="s">
        <v>84</v>
      </c>
      <c r="E42" s="20" t="s">
        <v>85</v>
      </c>
      <c r="F42" s="21">
        <v>43168.78</v>
      </c>
      <c r="G42" s="22"/>
      <c r="H42" s="22"/>
      <c r="I42" s="23"/>
      <c r="J42" s="22">
        <f t="shared" si="0"/>
        <v>43168.78</v>
      </c>
    </row>
    <row r="43" spans="1:10" ht="21.75">
      <c r="A43" s="17"/>
      <c r="B43" s="17"/>
      <c r="C43" s="17"/>
      <c r="D43" s="15" t="s">
        <v>86</v>
      </c>
      <c r="E43" s="20" t="s">
        <v>87</v>
      </c>
      <c r="F43" s="21">
        <v>1520</v>
      </c>
      <c r="G43" s="22"/>
      <c r="H43" s="22"/>
      <c r="I43" s="23"/>
      <c r="J43" s="22">
        <f t="shared" si="0"/>
        <v>1520</v>
      </c>
    </row>
    <row r="44" spans="1:10" ht="21.75">
      <c r="A44" s="17"/>
      <c r="B44" s="17"/>
      <c r="C44" s="17"/>
      <c r="D44" s="15" t="s">
        <v>88</v>
      </c>
      <c r="E44" s="20" t="s">
        <v>89</v>
      </c>
      <c r="F44" s="21">
        <v>23846.8</v>
      </c>
      <c r="G44" s="22"/>
      <c r="H44" s="22"/>
      <c r="I44" s="23"/>
      <c r="J44" s="22">
        <f t="shared" si="0"/>
        <v>23846.8</v>
      </c>
    </row>
    <row r="45" spans="1:10" s="30" customFormat="1" ht="21.75">
      <c r="A45" s="31"/>
      <c r="B45" s="32"/>
      <c r="C45" s="55" t="s">
        <v>90</v>
      </c>
      <c r="D45" s="55"/>
      <c r="E45" s="55"/>
      <c r="F45" s="28">
        <f>SUM(F26:F44)</f>
        <v>7102015.4799999995</v>
      </c>
      <c r="G45" s="29">
        <f>SUM(G26:G44)</f>
        <v>0</v>
      </c>
      <c r="H45" s="29">
        <f>SUM(H26:H44)</f>
        <v>0</v>
      </c>
      <c r="I45" s="29">
        <f>SUM(I26:I44)</f>
        <v>0</v>
      </c>
      <c r="J45" s="29">
        <f t="shared" si="0"/>
        <v>7102015.4799999995</v>
      </c>
    </row>
    <row r="46" spans="1:10" s="30" customFormat="1" ht="22.5" thickBot="1">
      <c r="A46" s="34"/>
      <c r="B46" s="35"/>
      <c r="C46" s="56" t="s">
        <v>91</v>
      </c>
      <c r="D46" s="56"/>
      <c r="E46" s="56"/>
      <c r="F46" s="36">
        <f>SUM(F45,F25)</f>
        <v>7183229.56</v>
      </c>
      <c r="G46" s="37">
        <f>SUM(G45,G25)</f>
        <v>229290.1</v>
      </c>
      <c r="H46" s="37">
        <f>SUM(H45,H25)</f>
        <v>1777887.83</v>
      </c>
      <c r="I46" s="37">
        <f>SUM(I45,I25)</f>
        <v>69500</v>
      </c>
      <c r="J46" s="37">
        <f>SUM(J45,J25)</f>
        <v>9259907.489999998</v>
      </c>
    </row>
    <row r="47" ht="22.5" thickTop="1"/>
  </sheetData>
  <sheetProtection/>
  <mergeCells count="6">
    <mergeCell ref="A1:A2"/>
    <mergeCell ref="B1:B2"/>
    <mergeCell ref="C1:E2"/>
    <mergeCell ref="J1:J2"/>
    <mergeCell ref="C45:E45"/>
    <mergeCell ref="C46:E4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F7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2" width="15.7109375" style="39" customWidth="1"/>
    <col min="3" max="3" width="41.57421875" style="39" customWidth="1"/>
    <col min="4" max="4" width="38.57421875" style="39" customWidth="1"/>
    <col min="5" max="5" width="14.57421875" style="39" customWidth="1"/>
    <col min="6" max="6" width="12.421875" style="39" bestFit="1" customWidth="1"/>
    <col min="7" max="16384" width="9.00390625" style="39" customWidth="1"/>
  </cols>
  <sheetData>
    <row r="1" spans="1:5" ht="24" customHeight="1">
      <c r="A1" s="33" t="s">
        <v>15</v>
      </c>
      <c r="B1" s="33" t="s">
        <v>16</v>
      </c>
      <c r="C1" s="38" t="s">
        <v>92</v>
      </c>
      <c r="D1" s="38" t="s">
        <v>93</v>
      </c>
      <c r="E1" s="38" t="s">
        <v>94</v>
      </c>
    </row>
    <row r="2" spans="1:5" ht="21.75" customHeight="1">
      <c r="A2" s="57" t="s">
        <v>25</v>
      </c>
      <c r="B2" s="60" t="s">
        <v>26</v>
      </c>
      <c r="C2" s="40" t="s">
        <v>19</v>
      </c>
      <c r="D2" s="41" t="s">
        <v>24</v>
      </c>
      <c r="E2" s="42"/>
    </row>
    <row r="3" spans="1:5" ht="21.75" customHeight="1">
      <c r="A3" s="58"/>
      <c r="B3" s="61"/>
      <c r="C3" s="40" t="s">
        <v>20</v>
      </c>
      <c r="D3" s="41" t="s">
        <v>24</v>
      </c>
      <c r="E3" s="42"/>
    </row>
    <row r="4" spans="1:5" ht="21.75" customHeight="1">
      <c r="A4" s="58"/>
      <c r="B4" s="61"/>
      <c r="C4" s="40" t="s">
        <v>21</v>
      </c>
      <c r="D4" s="41" t="s">
        <v>24</v>
      </c>
      <c r="E4" s="42"/>
    </row>
    <row r="5" spans="1:5" ht="24" customHeight="1">
      <c r="A5" s="59"/>
      <c r="B5" s="62"/>
      <c r="C5" s="43" t="s">
        <v>94</v>
      </c>
      <c r="D5" s="44"/>
      <c r="E5" s="45">
        <f>SUM(E2:E4)</f>
        <v>0</v>
      </c>
    </row>
    <row r="6" spans="1:6" s="48" customFormat="1" ht="24" customHeight="1">
      <c r="A6" s="63" t="s">
        <v>95</v>
      </c>
      <c r="B6" s="64"/>
      <c r="C6" s="64"/>
      <c r="D6" s="65"/>
      <c r="E6" s="46">
        <v>9259907.489999998</v>
      </c>
      <c r="F6" s="47">
        <f>+E6-E5</f>
        <v>9259907.489999998</v>
      </c>
    </row>
    <row r="7" spans="3:5" s="49" customFormat="1" ht="24" customHeight="1">
      <c r="C7" s="39"/>
      <c r="D7" s="39"/>
      <c r="E7" s="39"/>
    </row>
  </sheetData>
  <sheetProtection/>
  <mergeCells count="3">
    <mergeCell ref="A2:A5"/>
    <mergeCell ref="B2:B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2014-10-14T08:58:23Z</dcterms:created>
  <dcterms:modified xsi:type="dcterms:W3CDTF">2014-10-14T09:02:09Z</dcterms:modified>
  <cp:category/>
  <cp:version/>
  <cp:contentType/>
  <cp:contentStatus/>
</cp:coreProperties>
</file>