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465" activeTab="0"/>
  </bookViews>
  <sheets>
    <sheet name="รายงานผลการตรวจสอบ" sheetId="1" r:id="rId1"/>
    <sheet name="กผง.(ปันส่วน)" sheetId="2" r:id="rId2"/>
    <sheet name="สรุปค่าใช้จ่ายแต่ละกิจกรรมย่อย" sheetId="3" r:id="rId3"/>
  </sheets>
  <definedNames/>
  <calcPr fullCalcOnLoad="1"/>
</workbook>
</file>

<file path=xl/sharedStrings.xml><?xml version="1.0" encoding="utf-8"?>
<sst xmlns="http://schemas.openxmlformats.org/spreadsheetml/2006/main" count="128" uniqueCount="103">
  <si>
    <t>รายงานผลการตรวจสอบความถูกต้องของการระบุค่าใช้จ่ายเข้าสู่กิจกรรมย่อยในระบบ GFMIS</t>
  </si>
  <si>
    <t>สำหรับข้อมูลค่าใช้จ่ายของปีงบประมาณ พ.ศ.2557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</si>
  <si>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</si>
  <si>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</si>
  <si>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พ.ศ.2557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</si>
  <si>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</si>
  <si>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</si>
  <si>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</si>
  <si>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</si>
  <si>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</si>
  <si>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</si>
  <si>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</si>
  <si>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</si>
  <si>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</si>
  <si>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</si>
  <si>
    <t>ศูนย์ต้นทุน</t>
  </si>
  <si>
    <t>หน่วยงาน</t>
  </si>
  <si>
    <t>ค่าใช้จ่าย</t>
  </si>
  <si>
    <t>ไม่ระบุกิจกรรมหลัก</t>
  </si>
  <si>
    <t>ตรวจสอบรับรองคุณภาพสินค้าปศุสัตว์</t>
  </si>
  <si>
    <t>พัฒนาอาหารสัตว์</t>
  </si>
  <si>
    <t>พัฒนาปรับปรุงพันธุ์สัตว์</t>
  </si>
  <si>
    <t>สนับสนุนโครงการอันเนื่องมาจากพระราชดำริ</t>
  </si>
  <si>
    <t>ป้องกัน แก้ไข และเตรียมความพร้อมรับปัญหาโรคไข้หวัดนก</t>
  </si>
  <si>
    <t>ผลรวมทั้งหมด</t>
  </si>
  <si>
    <t>ไม่ระบุกิจกรรมย่อย</t>
  </si>
  <si>
    <t>งานบริหารทั่วไป</t>
  </si>
  <si>
    <t>ด้านแผนงาน</t>
  </si>
  <si>
    <t>ด้านพัฒนาห้องสมุด</t>
  </si>
  <si>
    <t>0700600008</t>
  </si>
  <si>
    <t>กองแผนงาน</t>
  </si>
  <si>
    <t>ทางตรง</t>
  </si>
  <si>
    <t>ค่าล่วงเวลา</t>
  </si>
  <si>
    <t>ค่าตอบแทนพนง.ราชการ</t>
  </si>
  <si>
    <t>เงินค่าครองชีพ</t>
  </si>
  <si>
    <t>เงินสมทบปปส.-Rel</t>
  </si>
  <si>
    <t>เงินช่วยการศึกษาบุตร</t>
  </si>
  <si>
    <t>ค่ารักษา-นอก-รพ.รัฐ</t>
  </si>
  <si>
    <t>คชจ.อบรมในประเทศ</t>
  </si>
  <si>
    <t>ค่าเบี้ยเลี้ยง</t>
  </si>
  <si>
    <t>ค่าที่พัก</t>
  </si>
  <si>
    <t>คชจ.เดินทางภายในปท.</t>
  </si>
  <si>
    <t>ค่าวัสดุ</t>
  </si>
  <si>
    <t>ค่าซ่อมแซม&amp;บำรุงฯ</t>
  </si>
  <si>
    <t>ค่าเชื้อเพลิง</t>
  </si>
  <si>
    <t>ค/จเหมาบริการ-ภายนอก</t>
  </si>
  <si>
    <t>ครุภัณฑ์ต่ำกว่าเกณฑ์</t>
  </si>
  <si>
    <t>คชจ.ในการประชุม</t>
  </si>
  <si>
    <t>ค่ารับรอง&amp;พิธีการ</t>
  </si>
  <si>
    <t>ค่าเช่าเบ็ดเตล็ด-นอก</t>
  </si>
  <si>
    <t>ค่าเสื่อม-อาคารสนง.</t>
  </si>
  <si>
    <t>ค่าเสื่อม-ค.สนง.</t>
  </si>
  <si>
    <t>ค่าเสื่อม-ค.ยานพาหนะ</t>
  </si>
  <si>
    <t>ค่าเสื่อม-ค.โฆษณา</t>
  </si>
  <si>
    <t>ค่าเสื่อม-ค.คอมฯ</t>
  </si>
  <si>
    <t>จำหน่ายครุภัณฑ์สนง.</t>
  </si>
  <si>
    <t>จำหน่ายคอมฯ</t>
  </si>
  <si>
    <t>รวมค่าใช้จ่ายทางตรง</t>
  </si>
  <si>
    <t>ทางอ้อม</t>
  </si>
  <si>
    <t>5101010101</t>
  </si>
  <si>
    <t>เงินเดือน</t>
  </si>
  <si>
    <t>5101010109</t>
  </si>
  <si>
    <t>เงินตอบแทนพิเศษของผู้ได้รับเงินเต็มขั้น</t>
  </si>
  <si>
    <t>5101010113</t>
  </si>
  <si>
    <t>ค่าจ้าง</t>
  </si>
  <si>
    <t>5101010118</t>
  </si>
  <si>
    <t>เงินรางวัล</t>
  </si>
  <si>
    <t>5101020103</t>
  </si>
  <si>
    <t>เงินชดเชยสมาชิก กบข.</t>
  </si>
  <si>
    <t>5101020104</t>
  </si>
  <si>
    <t>เงินสมทบ กบข.</t>
  </si>
  <si>
    <t>5101020105</t>
  </si>
  <si>
    <t>เงินสมทบ กสจ.</t>
  </si>
  <si>
    <t>5101020113</t>
  </si>
  <si>
    <t>ค่าตอบแทนเหมาจ่ายแทนการจัดหารถประจำตำแหน่ง</t>
  </si>
  <si>
    <t>5101030205</t>
  </si>
  <si>
    <t>เงินช่วยค่ารักษาพยาบาลประเภทผู้ป่วยนอก-รพ.รัฐ</t>
  </si>
  <si>
    <t>5101030206</t>
  </si>
  <si>
    <t>เงินช่วยค่ารักษาพยาบาลประเภทผู้ป่วยใน-รพ.รัฐ</t>
  </si>
  <si>
    <t>5101030207</t>
  </si>
  <si>
    <t>เงินช่วยค่ารักษาพยาบาลประเภทผู้ป่วยนอก-รพ.เอกชน</t>
  </si>
  <si>
    <t>5101030208</t>
  </si>
  <si>
    <t>เงินช่วยค่ารักษาพยาบาลประเภทผู้ป่วยใน-รพ.เอกชน</t>
  </si>
  <si>
    <t>5104010112</t>
  </si>
  <si>
    <t>ค่าจ้างเหมาบริการ-บุคคลภายนอก</t>
  </si>
  <si>
    <t>5104010113</t>
  </si>
  <si>
    <t>ค่าจ้างเหมาบริการ - หน่วยงานภาครัฐ</t>
  </si>
  <si>
    <t>5104020101</t>
  </si>
  <si>
    <t>ค่าไฟฟ้า</t>
  </si>
  <si>
    <t>5104020103</t>
  </si>
  <si>
    <t>ค่าน้ำประปาและน้ำบาดาล</t>
  </si>
  <si>
    <t>5104020105</t>
  </si>
  <si>
    <t>ค่าโทรศัพท์</t>
  </si>
  <si>
    <t>5104020106</t>
  </si>
  <si>
    <t>ค่าบริการสื่อสารและโทรคมนาคม</t>
  </si>
  <si>
    <t>5104020107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</si>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</sst>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0_ ;[Red]\-#,##0.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Wingdings"/>
      <family val="0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28" fillId="38" borderId="1" applyNumberFormat="0" applyAlignment="0" applyProtection="0"/>
    <xf numFmtId="0" fontId="29" fillId="39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40" borderId="0" applyNumberFormat="0" applyBorder="0" applyAlignment="0" applyProtection="0"/>
    <xf numFmtId="0" fontId="18" fillId="0" borderId="0">
      <alignment/>
      <protection/>
    </xf>
    <xf numFmtId="0" fontId="18" fillId="41" borderId="7" applyNumberFormat="0" applyFont="0" applyAlignment="0" applyProtection="0"/>
    <xf numFmtId="0" fontId="39" fillId="38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5" fillId="42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43" borderId="11" applyNumberFormat="0" applyAlignment="0" applyProtection="0"/>
    <xf numFmtId="0" fontId="50" fillId="0" borderId="12" applyNumberFormat="0" applyFill="0" applyAlignment="0" applyProtection="0"/>
    <xf numFmtId="0" fontId="51" fillId="44" borderId="0" applyNumberFormat="0" applyBorder="0" applyAlignment="0" applyProtection="0"/>
    <xf numFmtId="0" fontId="18" fillId="0" borderId="0">
      <alignment/>
      <protection/>
    </xf>
    <xf numFmtId="0" fontId="38" fillId="0" borderId="0">
      <alignment/>
      <protection/>
    </xf>
    <xf numFmtId="0" fontId="43" fillId="0" borderId="0">
      <alignment/>
      <protection/>
    </xf>
    <xf numFmtId="0" fontId="24" fillId="0" borderId="0">
      <alignment/>
      <protection/>
    </xf>
    <xf numFmtId="0" fontId="43" fillId="0" borderId="0">
      <alignment/>
      <protection/>
    </xf>
    <xf numFmtId="0" fontId="52" fillId="45" borderId="10" applyNumberFormat="0" applyAlignment="0" applyProtection="0"/>
    <xf numFmtId="0" fontId="53" fillId="46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56" fillId="42" borderId="14" applyNumberFormat="0" applyAlignment="0" applyProtection="0"/>
    <xf numFmtId="0" fontId="0" fillId="54" borderId="15" applyNumberFormat="0" applyFont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19" fillId="0" borderId="0" xfId="90" applyFont="1" applyAlignment="1">
      <alignment horizontal="center" vertical="center"/>
      <protection/>
    </xf>
    <xf numFmtId="0" fontId="20" fillId="0" borderId="0" xfId="90" applyFont="1">
      <alignment/>
      <protection/>
    </xf>
    <xf numFmtId="0" fontId="19" fillId="0" borderId="0" xfId="90" applyFont="1" applyAlignment="1">
      <alignment horizontal="center" vertical="center"/>
      <protection/>
    </xf>
    <xf numFmtId="0" fontId="19" fillId="0" borderId="0" xfId="90" applyFont="1">
      <alignment/>
      <protection/>
    </xf>
    <xf numFmtId="0" fontId="20" fillId="0" borderId="19" xfId="90" applyFont="1" applyBorder="1">
      <alignment/>
      <protection/>
    </xf>
    <xf numFmtId="0" fontId="20" fillId="0" borderId="0" xfId="90" applyFont="1" applyAlignment="1">
      <alignment horizontal="left" indent="2"/>
      <protection/>
    </xf>
    <xf numFmtId="0" fontId="21" fillId="0" borderId="0" xfId="90" applyFont="1" applyBorder="1">
      <alignment/>
      <protection/>
    </xf>
    <xf numFmtId="0" fontId="20" fillId="0" borderId="0" xfId="90" applyFont="1" applyBorder="1">
      <alignment/>
      <protection/>
    </xf>
    <xf numFmtId="0" fontId="20" fillId="0" borderId="20" xfId="90" applyFont="1" applyBorder="1">
      <alignment/>
      <protection/>
    </xf>
    <xf numFmtId="0" fontId="20" fillId="0" borderId="21" xfId="90" applyFont="1" applyBorder="1">
      <alignment/>
      <protection/>
    </xf>
    <xf numFmtId="0" fontId="20" fillId="0" borderId="0" xfId="90" applyFont="1" applyAlignment="1">
      <alignment horizontal="center"/>
      <protection/>
    </xf>
    <xf numFmtId="0" fontId="20" fillId="0" borderId="0" xfId="90" applyFont="1" applyAlignment="1">
      <alignment horizontal="right"/>
      <protection/>
    </xf>
    <xf numFmtId="0" fontId="20" fillId="0" borderId="21" xfId="90" applyFont="1" applyBorder="1" applyAlignment="1">
      <alignment horizontal="center" vertical="center"/>
      <protection/>
    </xf>
    <xf numFmtId="0" fontId="60" fillId="0" borderId="22" xfId="0" applyFont="1" applyBorder="1" applyAlignment="1">
      <alignment horizontal="center" vertical="center"/>
    </xf>
    <xf numFmtId="0" fontId="60" fillId="55" borderId="22" xfId="0" applyFont="1" applyFill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49" fontId="60" fillId="0" borderId="27" xfId="0" applyNumberFormat="1" applyFont="1" applyBorder="1" applyAlignment="1">
      <alignment horizontal="center" vertical="center"/>
    </xf>
    <xf numFmtId="0" fontId="60" fillId="0" borderId="27" xfId="0" applyFont="1" applyBorder="1" applyAlignment="1">
      <alignment horizontal="left" vertical="center"/>
    </xf>
    <xf numFmtId="0" fontId="60" fillId="0" borderId="29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164" fontId="60" fillId="55" borderId="27" xfId="0" applyNumberFormat="1" applyFont="1" applyFill="1" applyBorder="1" applyAlignment="1">
      <alignment horizontal="right" vertical="center"/>
    </xf>
    <xf numFmtId="164" fontId="60" fillId="0" borderId="0" xfId="0" applyNumberFormat="1" applyFont="1" applyBorder="1" applyAlignment="1">
      <alignment horizontal="right" vertical="center"/>
    </xf>
    <xf numFmtId="164" fontId="60" fillId="0" borderId="30" xfId="0" applyNumberFormat="1" applyFont="1" applyBorder="1" applyAlignment="1">
      <alignment horizontal="right" vertical="center"/>
    </xf>
    <xf numFmtId="164" fontId="60" fillId="55" borderId="0" xfId="0" applyNumberFormat="1" applyFont="1" applyFill="1" applyBorder="1" applyAlignment="1">
      <alignment horizontal="right" vertical="center"/>
    </xf>
    <xf numFmtId="164" fontId="60" fillId="0" borderId="27" xfId="0" applyNumberFormat="1" applyFont="1" applyBorder="1" applyAlignment="1">
      <alignment horizontal="right" vertical="center"/>
    </xf>
    <xf numFmtId="0" fontId="61" fillId="0" borderId="27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left" vertical="center"/>
    </xf>
    <xf numFmtId="164" fontId="61" fillId="55" borderId="22" xfId="0" applyNumberFormat="1" applyFont="1" applyFill="1" applyBorder="1" applyAlignment="1">
      <alignment horizontal="right" vertical="center"/>
    </xf>
    <xf numFmtId="164" fontId="61" fillId="0" borderId="22" xfId="0" applyNumberFormat="1" applyFont="1" applyBorder="1" applyAlignment="1">
      <alignment horizontal="right" vertical="center"/>
    </xf>
    <xf numFmtId="164" fontId="61" fillId="0" borderId="23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164" fontId="61" fillId="55" borderId="33" xfId="0" applyNumberFormat="1" applyFont="1" applyFill="1" applyBorder="1" applyAlignment="1">
      <alignment horizontal="right" vertical="center"/>
    </xf>
    <xf numFmtId="164" fontId="61" fillId="0" borderId="33" xfId="0" applyNumberFormat="1" applyFont="1" applyBorder="1" applyAlignment="1">
      <alignment horizontal="right" vertical="center"/>
    </xf>
    <xf numFmtId="0" fontId="23" fillId="0" borderId="22" xfId="0" applyFont="1" applyFill="1" applyBorder="1" applyAlignment="1">
      <alignment horizontal="center" vertical="center"/>
    </xf>
    <xf numFmtId="164" fontId="23" fillId="0" borderId="22" xfId="78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49" fontId="60" fillId="0" borderId="26" xfId="0" applyNumberFormat="1" applyFont="1" applyBorder="1" applyAlignment="1">
      <alignment horizontal="center" vertical="top"/>
    </xf>
    <xf numFmtId="0" fontId="60" fillId="0" borderId="26" xfId="0" applyFont="1" applyBorder="1" applyAlignment="1">
      <alignment horizontal="left" vertical="top"/>
    </xf>
    <xf numFmtId="11" fontId="60" fillId="0" borderId="26" xfId="78" applyNumberFormat="1" applyFont="1" applyBorder="1" applyAlignment="1">
      <alignment horizontal="left" vertical="top"/>
    </xf>
    <xf numFmtId="11" fontId="60" fillId="0" borderId="22" xfId="78" applyNumberFormat="1" applyFont="1" applyBorder="1" applyAlignment="1">
      <alignment horizontal="left" vertical="center"/>
    </xf>
    <xf numFmtId="2" fontId="60" fillId="0" borderId="25" xfId="0" applyNumberFormat="1" applyFont="1" applyBorder="1" applyAlignment="1">
      <alignment vertical="center"/>
    </xf>
    <xf numFmtId="49" fontId="60" fillId="0" borderId="30" xfId="0" applyNumberFormat="1" applyFont="1" applyBorder="1" applyAlignment="1">
      <alignment horizontal="center" vertical="top"/>
    </xf>
    <xf numFmtId="0" fontId="60" fillId="0" borderId="30" xfId="0" applyFont="1" applyBorder="1" applyAlignment="1">
      <alignment horizontal="left" vertical="top"/>
    </xf>
    <xf numFmtId="11" fontId="60" fillId="0" borderId="28" xfId="78" applyNumberFormat="1" applyFont="1" applyBorder="1" applyAlignment="1">
      <alignment horizontal="left" vertical="top"/>
    </xf>
    <xf numFmtId="11" fontId="60" fillId="0" borderId="22" xfId="78" applyNumberFormat="1" applyFont="1" applyBorder="1" applyAlignment="1">
      <alignment vertical="top"/>
    </xf>
    <xf numFmtId="49" fontId="60" fillId="0" borderId="28" xfId="0" applyNumberFormat="1" applyFont="1" applyBorder="1" applyAlignment="1">
      <alignment horizontal="center" vertical="top"/>
    </xf>
    <xf numFmtId="0" fontId="60" fillId="0" borderId="28" xfId="0" applyFont="1" applyBorder="1" applyAlignment="1">
      <alignment horizontal="left" vertical="top"/>
    </xf>
    <xf numFmtId="40" fontId="25" fillId="0" borderId="22" xfId="93" applyNumberFormat="1" applyFont="1" applyFill="1" applyBorder="1" applyAlignment="1">
      <alignment horizontal="left" vertical="center"/>
      <protection/>
    </xf>
    <xf numFmtId="40" fontId="25" fillId="0" borderId="22" xfId="93" applyNumberFormat="1" applyFont="1" applyFill="1" applyBorder="1" applyAlignment="1">
      <alignment vertical="center"/>
      <protection/>
    </xf>
    <xf numFmtId="43" fontId="25" fillId="0" borderId="22" xfId="81" applyFont="1" applyFill="1" applyBorder="1" applyAlignment="1">
      <alignment vertical="center"/>
    </xf>
    <xf numFmtId="0" fontId="23" fillId="38" borderId="23" xfId="93" applyFont="1" applyFill="1" applyBorder="1" applyAlignment="1">
      <alignment horizontal="center" vertical="center"/>
      <protection/>
    </xf>
    <xf numFmtId="0" fontId="23" fillId="38" borderId="24" xfId="93" applyFont="1" applyFill="1" applyBorder="1" applyAlignment="1">
      <alignment horizontal="center" vertical="center"/>
      <protection/>
    </xf>
    <xf numFmtId="0" fontId="23" fillId="38" borderId="25" xfId="93" applyFont="1" applyFill="1" applyBorder="1" applyAlignment="1">
      <alignment horizontal="center" vertical="center"/>
      <protection/>
    </xf>
    <xf numFmtId="43" fontId="25" fillId="38" borderId="22" xfId="81" applyFont="1" applyFill="1" applyBorder="1" applyAlignment="1">
      <alignment vertical="center"/>
    </xf>
    <xf numFmtId="43" fontId="60" fillId="0" borderId="0" xfId="0" applyNumberFormat="1" applyFont="1" applyBorder="1" applyAlignment="1">
      <alignment vertical="center"/>
    </xf>
    <xf numFmtId="0" fontId="22" fillId="0" borderId="0" xfId="93" applyFont="1" applyAlignment="1">
      <alignment vertical="center"/>
      <protection/>
    </xf>
    <xf numFmtId="0" fontId="60" fillId="0" borderId="0" xfId="0" applyFont="1" applyBorder="1" applyAlignment="1">
      <alignment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Book1" xfId="69"/>
    <cellStyle name="Note" xfId="70"/>
    <cellStyle name="Output" xfId="71"/>
    <cellStyle name="Title" xfId="72"/>
    <cellStyle name="Total" xfId="73"/>
    <cellStyle name="Warning Text" xfId="74"/>
    <cellStyle name="การคำนวณ" xfId="75"/>
    <cellStyle name="ข้อความเตือน" xfId="76"/>
    <cellStyle name="ข้อความอธิบาย" xfId="77"/>
    <cellStyle name="Comma" xfId="78"/>
    <cellStyle name="Comma [0]" xfId="79"/>
    <cellStyle name="เครื่องหมายจุลภาค 2" xfId="80"/>
    <cellStyle name="เครื่องหมายจุลภาค 3" xfId="81"/>
    <cellStyle name="เครื่องหมายจุลภาค 4" xfId="82"/>
    <cellStyle name="เครื่องหมายจุลภาค 5" xfId="83"/>
    <cellStyle name="Currency" xfId="84"/>
    <cellStyle name="Currency [0]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กติ 2" xfId="90"/>
    <cellStyle name="ปกติ 2 2" xfId="91"/>
    <cellStyle name="ปกติ 3" xfId="92"/>
    <cellStyle name="ปกติ 4" xfId="93"/>
    <cellStyle name="ปกติ 5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/>
  <cols>
    <col min="1" max="1" width="9.00390625" style="2" customWidth="1"/>
    <col min="2" max="2" width="6.7109375" style="2" customWidth="1"/>
    <col min="3" max="5" width="10.28125" style="2" customWidth="1"/>
    <col min="6" max="6" width="9.00390625" style="2" customWidth="1"/>
    <col min="7" max="7" width="6.7109375" style="2" customWidth="1"/>
    <col min="8" max="9" width="10.28125" style="2" customWidth="1"/>
    <col min="10" max="10" width="20.140625" style="2" customWidth="1"/>
    <col min="11" max="11" width="2.140625" style="2" customWidth="1"/>
    <col min="12" max="16384" width="9.00390625" style="2" customWidth="1"/>
  </cols>
  <sheetData>
    <row r="1" spans="1:10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24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4">
      <c r="A4" s="4" t="s">
        <v>2</v>
      </c>
      <c r="C4" s="5"/>
      <c r="D4" s="5"/>
      <c r="E4" s="5"/>
      <c r="F4" s="4" t="s">
        <v>3</v>
      </c>
      <c r="H4" s="5"/>
      <c r="I4" s="5"/>
      <c r="J4" s="5"/>
    </row>
    <row r="5" ht="24">
      <c r="A5" s="4"/>
    </row>
    <row r="7" ht="24">
      <c r="A7" s="6" t="s">
        <v>4</v>
      </c>
    </row>
    <row r="8" ht="24">
      <c r="A8" s="6" t="s">
        <v>5</v>
      </c>
    </row>
    <row r="9" spans="2:3" ht="26.25">
      <c r="B9" s="7" t="s">
        <v>6</v>
      </c>
      <c r="C9" s="2" t="s">
        <v>7</v>
      </c>
    </row>
    <row r="10" spans="2:3" s="8" customFormat="1" ht="26.25">
      <c r="B10" s="7" t="s">
        <v>6</v>
      </c>
      <c r="C10" s="8" t="s">
        <v>8</v>
      </c>
    </row>
    <row r="11" spans="1:10" ht="24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4">
      <c r="A12" s="8"/>
      <c r="B12" s="8"/>
      <c r="C12" s="8" t="s">
        <v>9</v>
      </c>
      <c r="D12" s="8"/>
      <c r="E12" s="5"/>
      <c r="F12" s="5"/>
      <c r="G12" s="5"/>
      <c r="H12" s="5"/>
      <c r="I12" s="5"/>
      <c r="J12" s="5"/>
    </row>
    <row r="13" spans="1:10" ht="24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24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24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4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24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24">
      <c r="A18" s="10"/>
      <c r="B18" s="10"/>
      <c r="C18" s="10"/>
      <c r="D18" s="10"/>
      <c r="E18" s="10"/>
      <c r="F18" s="9"/>
      <c r="G18" s="9"/>
      <c r="H18" s="9"/>
      <c r="I18" s="9"/>
      <c r="J18" s="9"/>
    </row>
    <row r="19" spans="1:10" ht="24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24">
      <c r="A20" s="8"/>
      <c r="B20" s="8"/>
      <c r="C20" s="8" t="s">
        <v>10</v>
      </c>
      <c r="D20" s="8"/>
      <c r="E20" s="5"/>
      <c r="F20" s="5"/>
      <c r="G20" s="5"/>
      <c r="H20" s="5"/>
      <c r="I20" s="5"/>
      <c r="J20" s="5"/>
    </row>
    <row r="21" spans="1:10" ht="24">
      <c r="A21" s="5"/>
      <c r="B21" s="5"/>
      <c r="C21" s="5"/>
      <c r="D21" s="5"/>
      <c r="E21" s="5"/>
      <c r="F21" s="9"/>
      <c r="G21" s="9"/>
      <c r="H21" s="9"/>
      <c r="I21" s="9"/>
      <c r="J21" s="9"/>
    </row>
    <row r="22" spans="1:10" s="8" customFormat="1" ht="24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s="8" customFormat="1" ht="24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24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24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24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24">
      <c r="A27" s="8"/>
      <c r="B27" s="8"/>
      <c r="C27" s="8"/>
      <c r="D27" s="8"/>
      <c r="E27" s="8"/>
      <c r="F27" s="8"/>
      <c r="G27" s="8"/>
      <c r="H27" s="8"/>
      <c r="I27" s="8"/>
      <c r="J27" s="8"/>
    </row>
    <row r="29" spans="6:9" ht="24">
      <c r="F29" s="11" t="s">
        <v>11</v>
      </c>
      <c r="G29" s="5"/>
      <c r="H29" s="5"/>
      <c r="I29" s="5"/>
    </row>
    <row r="30" spans="6:10" ht="24">
      <c r="F30" s="12" t="s">
        <v>12</v>
      </c>
      <c r="G30" s="8"/>
      <c r="H30" s="8"/>
      <c r="I30" s="8"/>
      <c r="J30" s="2" t="s">
        <v>13</v>
      </c>
    </row>
    <row r="31" spans="7:9" ht="24">
      <c r="G31" s="13" t="s">
        <v>14</v>
      </c>
      <c r="H31" s="13"/>
      <c r="I31" s="13"/>
    </row>
  </sheetData>
  <sheetProtection/>
  <mergeCells count="3">
    <mergeCell ref="A1:J1"/>
    <mergeCell ref="A2:J2"/>
    <mergeCell ref="G31:I31"/>
  </mergeCells>
  <printOptions horizontalCentered="1"/>
  <pageMargins left="0.5118110236220472" right="0.2755905511811024" top="0.984251968503937" bottom="0.7874015748031497" header="0.5905511811023623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2" width="12.140625" style="22" customWidth="1"/>
    <col min="3" max="3" width="7.00390625" style="22" bestFit="1" customWidth="1"/>
    <col min="4" max="4" width="11.00390625" style="22" bestFit="1" customWidth="1"/>
    <col min="5" max="5" width="39.8515625" style="28" bestFit="1" customWidth="1"/>
    <col min="6" max="6" width="15.00390625" style="22" bestFit="1" customWidth="1"/>
    <col min="7" max="7" width="12.57421875" style="22" bestFit="1" customWidth="1"/>
    <col min="8" max="8" width="10.421875" style="22" bestFit="1" customWidth="1"/>
    <col min="9" max="9" width="14.8515625" style="22" bestFit="1" customWidth="1"/>
    <col min="10" max="10" width="13.28125" style="22" bestFit="1" customWidth="1"/>
    <col min="11" max="11" width="12.57421875" style="22" bestFit="1" customWidth="1"/>
    <col min="12" max="12" width="11.8515625" style="22" bestFit="1" customWidth="1"/>
    <col min="13" max="13" width="14.8515625" style="22" bestFit="1" customWidth="1"/>
    <col min="14" max="14" width="35.57421875" style="22" customWidth="1"/>
    <col min="15" max="16" width="24.140625" style="22" customWidth="1"/>
    <col min="17" max="17" width="12.8515625" style="22" bestFit="1" customWidth="1"/>
    <col min="18" max="16384" width="9.140625" style="22" customWidth="1"/>
  </cols>
  <sheetData>
    <row r="1" spans="1:17" ht="21.75">
      <c r="A1" s="14" t="s">
        <v>15</v>
      </c>
      <c r="B1" s="14" t="s">
        <v>16</v>
      </c>
      <c r="C1" s="14" t="s">
        <v>17</v>
      </c>
      <c r="D1" s="14"/>
      <c r="E1" s="14"/>
      <c r="F1" s="15" t="s">
        <v>18</v>
      </c>
      <c r="G1" s="16" t="s">
        <v>19</v>
      </c>
      <c r="H1" s="17"/>
      <c r="I1" s="18"/>
      <c r="J1" s="19" t="s">
        <v>20</v>
      </c>
      <c r="K1" s="16" t="s">
        <v>21</v>
      </c>
      <c r="L1" s="17"/>
      <c r="M1" s="18"/>
      <c r="N1" s="19" t="s">
        <v>22</v>
      </c>
      <c r="O1" s="16" t="s">
        <v>23</v>
      </c>
      <c r="P1" s="18"/>
      <c r="Q1" s="20" t="s">
        <v>24</v>
      </c>
    </row>
    <row r="2" spans="1:17" ht="21.75">
      <c r="A2" s="14"/>
      <c r="B2" s="14"/>
      <c r="C2" s="14"/>
      <c r="D2" s="14"/>
      <c r="E2" s="14"/>
      <c r="F2" s="15" t="s">
        <v>25</v>
      </c>
      <c r="G2" s="15" t="s">
        <v>26</v>
      </c>
      <c r="H2" s="19" t="s">
        <v>27</v>
      </c>
      <c r="I2" s="23" t="s">
        <v>28</v>
      </c>
      <c r="J2" s="19" t="s">
        <v>27</v>
      </c>
      <c r="K2" s="15" t="s">
        <v>26</v>
      </c>
      <c r="L2" s="19" t="s">
        <v>27</v>
      </c>
      <c r="M2" s="19" t="s">
        <v>28</v>
      </c>
      <c r="N2" s="23" t="s">
        <v>27</v>
      </c>
      <c r="O2" s="15" t="s">
        <v>26</v>
      </c>
      <c r="P2" s="19" t="s">
        <v>27</v>
      </c>
      <c r="Q2" s="24"/>
    </row>
    <row r="3" spans="1:17" ht="21.75">
      <c r="A3" s="25" t="s">
        <v>29</v>
      </c>
      <c r="B3" s="26" t="s">
        <v>30</v>
      </c>
      <c r="C3" s="21" t="s">
        <v>31</v>
      </c>
      <c r="D3" s="27">
        <v>5101010108</v>
      </c>
      <c r="E3" s="28" t="s">
        <v>32</v>
      </c>
      <c r="F3" s="29"/>
      <c r="G3" s="29">
        <v>6000</v>
      </c>
      <c r="H3" s="30">
        <v>28980</v>
      </c>
      <c r="I3" s="30"/>
      <c r="J3" s="31"/>
      <c r="K3" s="32"/>
      <c r="L3" s="30">
        <v>77220</v>
      </c>
      <c r="M3" s="30"/>
      <c r="N3" s="33"/>
      <c r="O3" s="29"/>
      <c r="P3" s="30"/>
      <c r="Q3" s="31">
        <f>SUM(F3:P3)</f>
        <v>112200</v>
      </c>
    </row>
    <row r="4" spans="1:17" ht="21.75">
      <c r="A4" s="21"/>
      <c r="B4" s="21"/>
      <c r="C4" s="21"/>
      <c r="D4" s="22">
        <v>5101010115</v>
      </c>
      <c r="E4" s="28" t="s">
        <v>33</v>
      </c>
      <c r="F4" s="29"/>
      <c r="G4" s="29"/>
      <c r="H4" s="30"/>
      <c r="I4" s="30"/>
      <c r="J4" s="31">
        <v>138390</v>
      </c>
      <c r="K4" s="32"/>
      <c r="L4" s="30">
        <v>3041561.72</v>
      </c>
      <c r="M4" s="30"/>
      <c r="N4" s="33">
        <v>39870</v>
      </c>
      <c r="O4" s="29"/>
      <c r="P4" s="30">
        <v>1736739.03</v>
      </c>
      <c r="Q4" s="31">
        <f aca="true" t="shared" si="0" ref="Q4:Q48">SUM(F4:P4)</f>
        <v>4956560.75</v>
      </c>
    </row>
    <row r="5" spans="1:17" ht="21.75">
      <c r="A5" s="21"/>
      <c r="B5" s="21"/>
      <c r="C5" s="21"/>
      <c r="D5" s="22">
        <v>5101010116</v>
      </c>
      <c r="E5" s="28" t="s">
        <v>34</v>
      </c>
      <c r="F5" s="29"/>
      <c r="G5" s="29"/>
      <c r="H5" s="30"/>
      <c r="I5" s="30"/>
      <c r="J5" s="31">
        <v>9350</v>
      </c>
      <c r="K5" s="32"/>
      <c r="L5" s="30"/>
      <c r="M5" s="30"/>
      <c r="N5" s="33"/>
      <c r="O5" s="29"/>
      <c r="P5" s="30"/>
      <c r="Q5" s="31">
        <f t="shared" si="0"/>
        <v>9350</v>
      </c>
    </row>
    <row r="6" spans="1:17" ht="21.75">
      <c r="A6" s="21"/>
      <c r="B6" s="21"/>
      <c r="C6" s="21"/>
      <c r="D6" s="22">
        <v>5101020106</v>
      </c>
      <c r="E6" s="28" t="s">
        <v>35</v>
      </c>
      <c r="F6" s="29"/>
      <c r="G6" s="29"/>
      <c r="H6" s="30"/>
      <c r="I6" s="30"/>
      <c r="J6" s="31">
        <v>6998</v>
      </c>
      <c r="K6" s="32"/>
      <c r="L6" s="30">
        <v>120588</v>
      </c>
      <c r="M6" s="30"/>
      <c r="N6" s="33"/>
      <c r="O6" s="29"/>
      <c r="P6" s="30">
        <v>68400</v>
      </c>
      <c r="Q6" s="31">
        <f t="shared" si="0"/>
        <v>195986</v>
      </c>
    </row>
    <row r="7" spans="1:17" ht="21.75">
      <c r="A7" s="21"/>
      <c r="B7" s="21"/>
      <c r="C7" s="21"/>
      <c r="D7" s="22">
        <v>5101030101</v>
      </c>
      <c r="E7" s="28" t="s">
        <v>36</v>
      </c>
      <c r="F7" s="29">
        <v>94624.75</v>
      </c>
      <c r="G7" s="29"/>
      <c r="H7" s="30"/>
      <c r="I7" s="30"/>
      <c r="J7" s="31"/>
      <c r="K7" s="32"/>
      <c r="L7" s="30"/>
      <c r="M7" s="30"/>
      <c r="N7" s="33"/>
      <c r="O7" s="29"/>
      <c r="P7" s="30"/>
      <c r="Q7" s="31">
        <f t="shared" si="0"/>
        <v>94624.75</v>
      </c>
    </row>
    <row r="8" spans="1:17" ht="21.75">
      <c r="A8" s="21"/>
      <c r="B8" s="21"/>
      <c r="C8" s="21"/>
      <c r="D8" s="22">
        <v>5101030205</v>
      </c>
      <c r="E8" s="28" t="s">
        <v>37</v>
      </c>
      <c r="F8" s="29">
        <v>26132.25</v>
      </c>
      <c r="G8" s="29"/>
      <c r="H8" s="30"/>
      <c r="I8" s="30"/>
      <c r="J8" s="31"/>
      <c r="K8" s="32"/>
      <c r="L8" s="30"/>
      <c r="M8" s="30"/>
      <c r="N8" s="33"/>
      <c r="O8" s="29"/>
      <c r="P8" s="30"/>
      <c r="Q8" s="31">
        <f t="shared" si="0"/>
        <v>26132.25</v>
      </c>
    </row>
    <row r="9" spans="1:17" ht="21.75">
      <c r="A9" s="21"/>
      <c r="B9" s="21"/>
      <c r="C9" s="21"/>
      <c r="D9" s="22">
        <v>5102010199</v>
      </c>
      <c r="E9" s="28" t="s">
        <v>38</v>
      </c>
      <c r="F9" s="29"/>
      <c r="G9" s="29">
        <v>210765</v>
      </c>
      <c r="H9" s="30">
        <f>425024+3190</f>
        <v>428214</v>
      </c>
      <c r="I9" s="30"/>
      <c r="J9" s="31"/>
      <c r="K9" s="32">
        <v>36527.35</v>
      </c>
      <c r="L9" s="30">
        <v>51535</v>
      </c>
      <c r="M9" s="30"/>
      <c r="N9" s="33"/>
      <c r="O9" s="29"/>
      <c r="P9" s="30"/>
      <c r="Q9" s="31">
        <f t="shared" si="0"/>
        <v>727041.35</v>
      </c>
    </row>
    <row r="10" spans="1:17" ht="21.75">
      <c r="A10" s="21"/>
      <c r="B10" s="21"/>
      <c r="C10" s="21"/>
      <c r="D10" s="22">
        <v>5103010102</v>
      </c>
      <c r="E10" s="28" t="s">
        <v>39</v>
      </c>
      <c r="F10" s="29"/>
      <c r="G10" s="29">
        <v>2340</v>
      </c>
      <c r="H10" s="30">
        <f>2400+480</f>
        <v>2880</v>
      </c>
      <c r="I10" s="30"/>
      <c r="J10" s="31"/>
      <c r="K10" s="32">
        <v>2700</v>
      </c>
      <c r="L10" s="30">
        <v>40380</v>
      </c>
      <c r="M10" s="30"/>
      <c r="N10" s="33"/>
      <c r="O10" s="29"/>
      <c r="P10" s="30"/>
      <c r="Q10" s="31">
        <f t="shared" si="0"/>
        <v>48300</v>
      </c>
    </row>
    <row r="11" spans="1:17" ht="21.75">
      <c r="A11" s="21"/>
      <c r="B11" s="21"/>
      <c r="C11" s="21"/>
      <c r="D11" s="22">
        <v>5103010103</v>
      </c>
      <c r="E11" s="28" t="s">
        <v>40</v>
      </c>
      <c r="F11" s="29"/>
      <c r="G11" s="29">
        <v>1200</v>
      </c>
      <c r="H11" s="30">
        <v>3200</v>
      </c>
      <c r="I11" s="30"/>
      <c r="J11" s="31"/>
      <c r="K11" s="32">
        <v>10400</v>
      </c>
      <c r="L11" s="30">
        <v>81350</v>
      </c>
      <c r="M11" s="30"/>
      <c r="N11" s="33"/>
      <c r="O11" s="29"/>
      <c r="P11" s="30"/>
      <c r="Q11" s="31">
        <f t="shared" si="0"/>
        <v>96150</v>
      </c>
    </row>
    <row r="12" spans="1:17" ht="21.75">
      <c r="A12" s="21"/>
      <c r="B12" s="21"/>
      <c r="C12" s="21"/>
      <c r="D12" s="22">
        <v>5103010199</v>
      </c>
      <c r="E12" s="28" t="s">
        <v>41</v>
      </c>
      <c r="F12" s="29"/>
      <c r="G12" s="29">
        <v>18631.41</v>
      </c>
      <c r="H12" s="30">
        <f>8203.55+9075</f>
        <v>17278.55</v>
      </c>
      <c r="I12" s="30"/>
      <c r="J12" s="31"/>
      <c r="K12" s="32">
        <v>23439.2</v>
      </c>
      <c r="L12" s="30">
        <v>129154.21</v>
      </c>
      <c r="M12" s="30"/>
      <c r="N12" s="33"/>
      <c r="O12" s="29"/>
      <c r="P12" s="30"/>
      <c r="Q12" s="31">
        <f t="shared" si="0"/>
        <v>188503.37</v>
      </c>
    </row>
    <row r="13" spans="1:17" ht="21.75">
      <c r="A13" s="21"/>
      <c r="B13" s="21"/>
      <c r="C13" s="21"/>
      <c r="D13" s="22">
        <v>5104010104</v>
      </c>
      <c r="E13" s="28" t="s">
        <v>42</v>
      </c>
      <c r="F13" s="29"/>
      <c r="G13" s="29">
        <v>44670.36</v>
      </c>
      <c r="H13" s="30"/>
      <c r="I13" s="30"/>
      <c r="J13" s="31"/>
      <c r="K13" s="32">
        <v>474581.9699999999</v>
      </c>
      <c r="L13" s="30">
        <v>135000</v>
      </c>
      <c r="M13" s="30">
        <v>112377.95</v>
      </c>
      <c r="N13" s="33"/>
      <c r="O13" s="29">
        <v>8239</v>
      </c>
      <c r="P13" s="30"/>
      <c r="Q13" s="31">
        <f t="shared" si="0"/>
        <v>774869.2799999998</v>
      </c>
    </row>
    <row r="14" spans="1:17" ht="21.75">
      <c r="A14" s="21"/>
      <c r="B14" s="21"/>
      <c r="C14" s="21"/>
      <c r="D14" s="22">
        <v>5104010107</v>
      </c>
      <c r="E14" s="28" t="s">
        <v>43</v>
      </c>
      <c r="F14" s="29"/>
      <c r="G14" s="29">
        <v>1926</v>
      </c>
      <c r="H14" s="30"/>
      <c r="I14" s="30"/>
      <c r="J14" s="31"/>
      <c r="K14" s="32">
        <v>15038.85</v>
      </c>
      <c r="L14" s="30"/>
      <c r="M14" s="30"/>
      <c r="N14" s="33"/>
      <c r="O14" s="29"/>
      <c r="P14" s="30"/>
      <c r="Q14" s="31">
        <f t="shared" si="0"/>
        <v>16964.85</v>
      </c>
    </row>
    <row r="15" spans="1:17" ht="21.75">
      <c r="A15" s="21"/>
      <c r="B15" s="21"/>
      <c r="C15" s="21"/>
      <c r="D15" s="22">
        <v>5104010110</v>
      </c>
      <c r="E15" s="28" t="s">
        <v>44</v>
      </c>
      <c r="F15" s="29"/>
      <c r="G15" s="29">
        <v>3000</v>
      </c>
      <c r="H15" s="30"/>
      <c r="I15" s="30"/>
      <c r="J15" s="31"/>
      <c r="K15" s="32">
        <v>24129.99</v>
      </c>
      <c r="L15" s="30"/>
      <c r="M15" s="30"/>
      <c r="N15" s="33"/>
      <c r="O15" s="29"/>
      <c r="P15" s="30"/>
      <c r="Q15" s="31">
        <f t="shared" si="0"/>
        <v>27129.99</v>
      </c>
    </row>
    <row r="16" spans="1:17" ht="21.75">
      <c r="A16" s="21"/>
      <c r="B16" s="21"/>
      <c r="C16" s="21"/>
      <c r="D16" s="22">
        <v>5104010112</v>
      </c>
      <c r="E16" s="28" t="s">
        <v>45</v>
      </c>
      <c r="F16" s="29"/>
      <c r="G16" s="29">
        <v>149152</v>
      </c>
      <c r="H16" s="30"/>
      <c r="I16" s="30"/>
      <c r="J16" s="31"/>
      <c r="K16" s="32"/>
      <c r="L16" s="30"/>
      <c r="M16" s="30"/>
      <c r="N16" s="33"/>
      <c r="O16" s="29"/>
      <c r="P16" s="30"/>
      <c r="Q16" s="31">
        <f t="shared" si="0"/>
        <v>149152</v>
      </c>
    </row>
    <row r="17" spans="1:17" ht="21.75">
      <c r="A17" s="21"/>
      <c r="B17" s="21"/>
      <c r="C17" s="21"/>
      <c r="D17" s="22">
        <v>5104030206</v>
      </c>
      <c r="E17" s="28" t="s">
        <v>46</v>
      </c>
      <c r="F17" s="29">
        <v>1700</v>
      </c>
      <c r="G17" s="29">
        <v>81302.58</v>
      </c>
      <c r="H17" s="30"/>
      <c r="I17" s="30"/>
      <c r="J17" s="31"/>
      <c r="K17" s="32">
        <f>184698.59+2979.54</f>
        <v>187678.13</v>
      </c>
      <c r="L17" s="30"/>
      <c r="M17" s="30"/>
      <c r="N17" s="33"/>
      <c r="O17" s="29">
        <v>9630</v>
      </c>
      <c r="P17" s="30"/>
      <c r="Q17" s="31">
        <f t="shared" si="0"/>
        <v>280310.71</v>
      </c>
    </row>
    <row r="18" spans="1:17" ht="21.75">
      <c r="A18" s="21"/>
      <c r="B18" s="21"/>
      <c r="C18" s="21"/>
      <c r="D18" s="22">
        <v>5104030207</v>
      </c>
      <c r="E18" s="28" t="s">
        <v>47</v>
      </c>
      <c r="F18" s="29"/>
      <c r="G18" s="29"/>
      <c r="H18" s="30">
        <v>24445</v>
      </c>
      <c r="I18" s="30">
        <v>1050</v>
      </c>
      <c r="J18" s="31"/>
      <c r="K18" s="32">
        <v>455</v>
      </c>
      <c r="L18" s="30">
        <v>61635</v>
      </c>
      <c r="M18" s="30"/>
      <c r="N18" s="33"/>
      <c r="O18" s="29"/>
      <c r="P18" s="30"/>
      <c r="Q18" s="31">
        <f t="shared" si="0"/>
        <v>87585</v>
      </c>
    </row>
    <row r="19" spans="1:17" ht="21.75">
      <c r="A19" s="21"/>
      <c r="B19" s="21"/>
      <c r="C19" s="21"/>
      <c r="D19" s="22">
        <v>5104030208</v>
      </c>
      <c r="E19" s="28" t="s">
        <v>48</v>
      </c>
      <c r="F19" s="29"/>
      <c r="G19" s="29"/>
      <c r="H19" s="30"/>
      <c r="I19" s="30"/>
      <c r="J19" s="31"/>
      <c r="K19" s="32"/>
      <c r="L19" s="30">
        <v>7500</v>
      </c>
      <c r="M19" s="30"/>
      <c r="N19" s="33"/>
      <c r="O19" s="29"/>
      <c r="P19" s="30"/>
      <c r="Q19" s="31">
        <f t="shared" si="0"/>
        <v>7500</v>
      </c>
    </row>
    <row r="20" spans="1:17" ht="21.75">
      <c r="A20" s="21"/>
      <c r="B20" s="21"/>
      <c r="C20" s="21"/>
      <c r="D20" s="22">
        <v>5104030212</v>
      </c>
      <c r="E20" s="28" t="s">
        <v>49</v>
      </c>
      <c r="F20" s="29"/>
      <c r="G20" s="29"/>
      <c r="H20" s="30"/>
      <c r="I20" s="30"/>
      <c r="J20" s="31"/>
      <c r="K20" s="32">
        <f>50289.68+8057.4</f>
        <v>58347.08</v>
      </c>
      <c r="L20" s="30"/>
      <c r="M20" s="30"/>
      <c r="N20" s="33"/>
      <c r="O20" s="29"/>
      <c r="P20" s="30"/>
      <c r="Q20" s="31">
        <f t="shared" si="0"/>
        <v>58347.08</v>
      </c>
    </row>
    <row r="21" spans="1:17" ht="21.75">
      <c r="A21" s="21"/>
      <c r="B21" s="21"/>
      <c r="C21" s="21"/>
      <c r="D21" s="22">
        <v>5105010103</v>
      </c>
      <c r="E21" s="28" t="s">
        <v>50</v>
      </c>
      <c r="F21" s="29">
        <v>15962.490000000002</v>
      </c>
      <c r="G21" s="29"/>
      <c r="H21" s="30"/>
      <c r="I21" s="30"/>
      <c r="J21" s="31"/>
      <c r="K21" s="32"/>
      <c r="L21" s="30"/>
      <c r="M21" s="30"/>
      <c r="N21" s="33"/>
      <c r="O21" s="29"/>
      <c r="P21" s="30"/>
      <c r="Q21" s="31">
        <f t="shared" si="0"/>
        <v>15962.490000000002</v>
      </c>
    </row>
    <row r="22" spans="1:17" ht="21.75">
      <c r="A22" s="21"/>
      <c r="B22" s="21"/>
      <c r="C22" s="21"/>
      <c r="D22" s="22">
        <v>5105010109</v>
      </c>
      <c r="E22" s="28" t="s">
        <v>51</v>
      </c>
      <c r="F22" s="29">
        <v>91564.32000000005</v>
      </c>
      <c r="G22" s="29"/>
      <c r="H22" s="30"/>
      <c r="I22" s="30"/>
      <c r="J22" s="31"/>
      <c r="K22" s="32"/>
      <c r="L22" s="30"/>
      <c r="M22" s="30"/>
      <c r="N22" s="33"/>
      <c r="O22" s="29"/>
      <c r="P22" s="30"/>
      <c r="Q22" s="31">
        <f t="shared" si="0"/>
        <v>91564.32000000005</v>
      </c>
    </row>
    <row r="23" spans="1:17" ht="21.75">
      <c r="A23" s="21"/>
      <c r="B23" s="21"/>
      <c r="C23" s="21"/>
      <c r="D23" s="22">
        <v>5105010111</v>
      </c>
      <c r="E23" s="28" t="s">
        <v>52</v>
      </c>
      <c r="F23" s="29">
        <v>391237.54999999993</v>
      </c>
      <c r="G23" s="29"/>
      <c r="H23" s="30"/>
      <c r="I23" s="30"/>
      <c r="J23" s="31"/>
      <c r="K23" s="32"/>
      <c r="L23" s="30"/>
      <c r="M23" s="30"/>
      <c r="N23" s="33"/>
      <c r="O23" s="29"/>
      <c r="P23" s="30"/>
      <c r="Q23" s="31">
        <f t="shared" si="0"/>
        <v>391237.54999999993</v>
      </c>
    </row>
    <row r="24" spans="1:17" ht="21.75">
      <c r="A24" s="21"/>
      <c r="B24" s="21"/>
      <c r="C24" s="21"/>
      <c r="D24" s="22">
        <v>5105010115</v>
      </c>
      <c r="E24" s="28" t="s">
        <v>53</v>
      </c>
      <c r="F24" s="29">
        <v>11271.999999999998</v>
      </c>
      <c r="G24" s="29"/>
      <c r="H24" s="30"/>
      <c r="I24" s="30"/>
      <c r="J24" s="31"/>
      <c r="K24" s="32"/>
      <c r="L24" s="30"/>
      <c r="M24" s="30"/>
      <c r="N24" s="33"/>
      <c r="O24" s="29"/>
      <c r="P24" s="30"/>
      <c r="Q24" s="31">
        <f t="shared" si="0"/>
        <v>11271.999999999998</v>
      </c>
    </row>
    <row r="25" spans="1:17" ht="21.75">
      <c r="A25" s="21"/>
      <c r="B25" s="21"/>
      <c r="C25" s="21"/>
      <c r="D25" s="22">
        <v>5105010127</v>
      </c>
      <c r="E25" s="28" t="s">
        <v>54</v>
      </c>
      <c r="F25" s="29">
        <v>414079.68</v>
      </c>
      <c r="G25" s="29"/>
      <c r="H25" s="30"/>
      <c r="I25" s="30"/>
      <c r="J25" s="31"/>
      <c r="K25" s="32"/>
      <c r="L25" s="30"/>
      <c r="M25" s="30"/>
      <c r="N25" s="33"/>
      <c r="O25" s="29"/>
      <c r="P25" s="30"/>
      <c r="Q25" s="31">
        <f t="shared" si="0"/>
        <v>414079.68</v>
      </c>
    </row>
    <row r="26" spans="1:17" ht="21.75">
      <c r="A26" s="21"/>
      <c r="B26" s="21"/>
      <c r="C26" s="21"/>
      <c r="D26" s="22">
        <v>5203010111</v>
      </c>
      <c r="E26" s="28" t="s">
        <v>55</v>
      </c>
      <c r="F26" s="29">
        <v>9072.41</v>
      </c>
      <c r="G26" s="29"/>
      <c r="H26" s="30"/>
      <c r="I26" s="30"/>
      <c r="J26" s="31"/>
      <c r="K26" s="32"/>
      <c r="L26" s="30"/>
      <c r="M26" s="30"/>
      <c r="N26" s="33"/>
      <c r="O26" s="29"/>
      <c r="P26" s="30"/>
      <c r="Q26" s="31">
        <f t="shared" si="0"/>
        <v>9072.41</v>
      </c>
    </row>
    <row r="27" spans="1:17" ht="21.75">
      <c r="A27" s="21"/>
      <c r="B27" s="21"/>
      <c r="C27" s="21"/>
      <c r="D27" s="22">
        <v>5203010120</v>
      </c>
      <c r="E27" s="28" t="s">
        <v>56</v>
      </c>
      <c r="F27" s="29">
        <v>21</v>
      </c>
      <c r="G27" s="29"/>
      <c r="H27" s="30"/>
      <c r="I27" s="30"/>
      <c r="J27" s="31"/>
      <c r="K27" s="32"/>
      <c r="L27" s="30"/>
      <c r="M27" s="30"/>
      <c r="N27" s="33"/>
      <c r="O27" s="29"/>
      <c r="P27" s="30"/>
      <c r="Q27" s="31">
        <f t="shared" si="0"/>
        <v>21</v>
      </c>
    </row>
    <row r="28" spans="1:17" s="41" customFormat="1" ht="21.75">
      <c r="A28" s="34"/>
      <c r="B28" s="34"/>
      <c r="C28" s="35"/>
      <c r="D28" s="36"/>
      <c r="E28" s="37" t="s">
        <v>57</v>
      </c>
      <c r="F28" s="38">
        <f>SUM(F3:F27)</f>
        <v>1055666.45</v>
      </c>
      <c r="G28" s="38">
        <f aca="true" t="shared" si="1" ref="G28:O28">SUM(G3:G27)</f>
        <v>518987.35000000003</v>
      </c>
      <c r="H28" s="39">
        <f t="shared" si="1"/>
        <v>504997.55</v>
      </c>
      <c r="I28" s="40">
        <f t="shared" si="1"/>
        <v>1050</v>
      </c>
      <c r="J28" s="39">
        <f t="shared" si="1"/>
        <v>154738</v>
      </c>
      <c r="K28" s="38">
        <f t="shared" si="1"/>
        <v>833297.5699999998</v>
      </c>
      <c r="L28" s="39">
        <f t="shared" si="1"/>
        <v>3745923.93</v>
      </c>
      <c r="M28" s="39">
        <f t="shared" si="1"/>
        <v>112377.95</v>
      </c>
      <c r="N28" s="40">
        <f t="shared" si="1"/>
        <v>39870</v>
      </c>
      <c r="O28" s="38">
        <f t="shared" si="1"/>
        <v>17869</v>
      </c>
      <c r="P28" s="39">
        <f>SUM(P3:P27)</f>
        <v>1805139.03</v>
      </c>
      <c r="Q28" s="39">
        <f>SUM(F28:P28)</f>
        <v>8789916.83</v>
      </c>
    </row>
    <row r="29" spans="1:17" ht="21.75">
      <c r="A29" s="21"/>
      <c r="B29" s="21"/>
      <c r="C29" s="21" t="s">
        <v>58</v>
      </c>
      <c r="D29" s="22" t="s">
        <v>59</v>
      </c>
      <c r="E29" s="28" t="s">
        <v>60</v>
      </c>
      <c r="F29" s="29">
        <v>7068035.18</v>
      </c>
      <c r="G29" s="29"/>
      <c r="H29" s="30"/>
      <c r="I29" s="30"/>
      <c r="J29" s="31"/>
      <c r="K29" s="32"/>
      <c r="L29" s="30"/>
      <c r="M29" s="30"/>
      <c r="N29" s="33"/>
      <c r="O29" s="29"/>
      <c r="P29" s="30"/>
      <c r="Q29" s="31">
        <f t="shared" si="0"/>
        <v>7068035.18</v>
      </c>
    </row>
    <row r="30" spans="1:17" ht="21.75">
      <c r="A30" s="21"/>
      <c r="B30" s="21"/>
      <c r="C30" s="21"/>
      <c r="D30" s="22" t="s">
        <v>61</v>
      </c>
      <c r="E30" s="28" t="s">
        <v>62</v>
      </c>
      <c r="F30" s="29">
        <v>37433.74</v>
      </c>
      <c r="G30" s="29"/>
      <c r="H30" s="30"/>
      <c r="I30" s="30"/>
      <c r="J30" s="31"/>
      <c r="K30" s="32"/>
      <c r="L30" s="30"/>
      <c r="M30" s="30"/>
      <c r="N30" s="33"/>
      <c r="O30" s="29"/>
      <c r="P30" s="30"/>
      <c r="Q30" s="31">
        <f t="shared" si="0"/>
        <v>37433.74</v>
      </c>
    </row>
    <row r="31" spans="1:17" ht="21.75">
      <c r="A31" s="21"/>
      <c r="B31" s="21"/>
      <c r="C31" s="21"/>
      <c r="D31" s="22" t="s">
        <v>63</v>
      </c>
      <c r="E31" s="28" t="s">
        <v>64</v>
      </c>
      <c r="F31" s="29">
        <v>241933.71</v>
      </c>
      <c r="G31" s="29"/>
      <c r="H31" s="30"/>
      <c r="I31" s="30"/>
      <c r="J31" s="31"/>
      <c r="K31" s="32"/>
      <c r="L31" s="30"/>
      <c r="M31" s="30"/>
      <c r="N31" s="33"/>
      <c r="O31" s="29"/>
      <c r="P31" s="30"/>
      <c r="Q31" s="31">
        <f t="shared" si="0"/>
        <v>241933.71</v>
      </c>
    </row>
    <row r="32" spans="1:17" ht="21.75">
      <c r="A32" s="21"/>
      <c r="B32" s="21"/>
      <c r="C32" s="21"/>
      <c r="D32" s="22" t="s">
        <v>65</v>
      </c>
      <c r="E32" s="28" t="s">
        <v>66</v>
      </c>
      <c r="F32" s="29">
        <v>76762.79</v>
      </c>
      <c r="G32" s="29"/>
      <c r="H32" s="30"/>
      <c r="I32" s="30"/>
      <c r="J32" s="31"/>
      <c r="K32" s="32"/>
      <c r="L32" s="30"/>
      <c r="M32" s="30"/>
      <c r="N32" s="33"/>
      <c r="O32" s="29"/>
      <c r="P32" s="30"/>
      <c r="Q32" s="31">
        <f t="shared" si="0"/>
        <v>76762.79</v>
      </c>
    </row>
    <row r="33" spans="1:17" ht="21.75">
      <c r="A33" s="21"/>
      <c r="B33" s="21"/>
      <c r="C33" s="21"/>
      <c r="D33" s="22" t="s">
        <v>67</v>
      </c>
      <c r="E33" s="28" t="s">
        <v>68</v>
      </c>
      <c r="F33" s="29">
        <v>118257.08</v>
      </c>
      <c r="G33" s="29"/>
      <c r="H33" s="30"/>
      <c r="I33" s="30"/>
      <c r="J33" s="31"/>
      <c r="K33" s="32"/>
      <c r="L33" s="30"/>
      <c r="M33" s="30"/>
      <c r="N33" s="33"/>
      <c r="O33" s="29"/>
      <c r="P33" s="30"/>
      <c r="Q33" s="31">
        <f t="shared" si="0"/>
        <v>118257.08</v>
      </c>
    </row>
    <row r="34" spans="1:17" ht="21.75">
      <c r="A34" s="21"/>
      <c r="B34" s="21"/>
      <c r="C34" s="21"/>
      <c r="D34" s="22" t="s">
        <v>69</v>
      </c>
      <c r="E34" s="28" t="s">
        <v>70</v>
      </c>
      <c r="F34" s="29">
        <v>177344.87</v>
      </c>
      <c r="G34" s="29"/>
      <c r="H34" s="30"/>
      <c r="I34" s="30"/>
      <c r="J34" s="31"/>
      <c r="K34" s="32"/>
      <c r="L34" s="30"/>
      <c r="M34" s="30"/>
      <c r="N34" s="33"/>
      <c r="O34" s="29"/>
      <c r="P34" s="30"/>
      <c r="Q34" s="31">
        <f t="shared" si="0"/>
        <v>177344.87</v>
      </c>
    </row>
    <row r="35" spans="1:17" ht="21.75">
      <c r="A35" s="21"/>
      <c r="B35" s="21"/>
      <c r="C35" s="21"/>
      <c r="D35" s="22" t="s">
        <v>71</v>
      </c>
      <c r="E35" s="28" t="s">
        <v>72</v>
      </c>
      <c r="F35" s="29">
        <v>7244.1</v>
      </c>
      <c r="G35" s="29"/>
      <c r="H35" s="30"/>
      <c r="I35" s="30"/>
      <c r="J35" s="31"/>
      <c r="K35" s="32"/>
      <c r="L35" s="30"/>
      <c r="M35" s="30"/>
      <c r="N35" s="33"/>
      <c r="O35" s="29"/>
      <c r="P35" s="30"/>
      <c r="Q35" s="31">
        <f t="shared" si="0"/>
        <v>7244.1</v>
      </c>
    </row>
    <row r="36" spans="1:17" ht="21.75">
      <c r="A36" s="21"/>
      <c r="B36" s="21"/>
      <c r="C36" s="21"/>
      <c r="D36" s="22" t="s">
        <v>73</v>
      </c>
      <c r="E36" s="28" t="s">
        <v>74</v>
      </c>
      <c r="F36" s="29">
        <v>6908.58</v>
      </c>
      <c r="G36" s="29"/>
      <c r="H36" s="30"/>
      <c r="I36" s="30"/>
      <c r="J36" s="31"/>
      <c r="K36" s="32"/>
      <c r="L36" s="30"/>
      <c r="M36" s="30"/>
      <c r="N36" s="33"/>
      <c r="O36" s="29"/>
      <c r="P36" s="30"/>
      <c r="Q36" s="31">
        <f t="shared" si="0"/>
        <v>6908.58</v>
      </c>
    </row>
    <row r="37" spans="1:17" ht="21.75">
      <c r="A37" s="21"/>
      <c r="B37" s="21"/>
      <c r="C37" s="21"/>
      <c r="D37" s="22" t="s">
        <v>75</v>
      </c>
      <c r="E37" s="28" t="s">
        <v>76</v>
      </c>
      <c r="F37" s="29">
        <v>386196.71</v>
      </c>
      <c r="G37" s="29"/>
      <c r="H37" s="30"/>
      <c r="I37" s="30"/>
      <c r="J37" s="31"/>
      <c r="K37" s="32"/>
      <c r="L37" s="30"/>
      <c r="M37" s="30"/>
      <c r="N37" s="33"/>
      <c r="O37" s="29"/>
      <c r="P37" s="30"/>
      <c r="Q37" s="31">
        <f t="shared" si="0"/>
        <v>386196.71</v>
      </c>
    </row>
    <row r="38" spans="1:17" ht="21.75">
      <c r="A38" s="21"/>
      <c r="B38" s="21"/>
      <c r="C38" s="21"/>
      <c r="D38" s="22" t="s">
        <v>77</v>
      </c>
      <c r="E38" s="28" t="s">
        <v>78</v>
      </c>
      <c r="F38" s="29">
        <v>187297.9</v>
      </c>
      <c r="G38" s="29"/>
      <c r="H38" s="30"/>
      <c r="I38" s="30"/>
      <c r="J38" s="31"/>
      <c r="K38" s="32"/>
      <c r="L38" s="30"/>
      <c r="M38" s="30"/>
      <c r="N38" s="33"/>
      <c r="O38" s="29"/>
      <c r="P38" s="30"/>
      <c r="Q38" s="31">
        <f t="shared" si="0"/>
        <v>187297.9</v>
      </c>
    </row>
    <row r="39" spans="1:17" ht="21.75">
      <c r="A39" s="21"/>
      <c r="B39" s="21"/>
      <c r="C39" s="21"/>
      <c r="D39" s="22" t="s">
        <v>79</v>
      </c>
      <c r="E39" s="28" t="s">
        <v>80</v>
      </c>
      <c r="F39" s="29">
        <v>17453.81</v>
      </c>
      <c r="G39" s="29"/>
      <c r="H39" s="30"/>
      <c r="I39" s="30"/>
      <c r="J39" s="31"/>
      <c r="K39" s="32"/>
      <c r="L39" s="30"/>
      <c r="M39" s="30"/>
      <c r="N39" s="33"/>
      <c r="O39" s="29"/>
      <c r="P39" s="30"/>
      <c r="Q39" s="31">
        <f t="shared" si="0"/>
        <v>17453.81</v>
      </c>
    </row>
    <row r="40" spans="1:17" ht="21.75">
      <c r="A40" s="21"/>
      <c r="B40" s="21"/>
      <c r="C40" s="21"/>
      <c r="D40" s="22" t="s">
        <v>81</v>
      </c>
      <c r="E40" s="28" t="s">
        <v>82</v>
      </c>
      <c r="F40" s="29">
        <v>1287.72</v>
      </c>
      <c r="G40" s="29"/>
      <c r="H40" s="30"/>
      <c r="I40" s="30"/>
      <c r="J40" s="31"/>
      <c r="K40" s="32"/>
      <c r="L40" s="30"/>
      <c r="M40" s="30"/>
      <c r="N40" s="33"/>
      <c r="O40" s="29"/>
      <c r="P40" s="30"/>
      <c r="Q40" s="31">
        <f t="shared" si="0"/>
        <v>1287.72</v>
      </c>
    </row>
    <row r="41" spans="1:17" ht="21.75">
      <c r="A41" s="21"/>
      <c r="B41" s="21"/>
      <c r="C41" s="21"/>
      <c r="D41" s="22" t="s">
        <v>83</v>
      </c>
      <c r="E41" s="28" t="s">
        <v>84</v>
      </c>
      <c r="F41" s="29">
        <v>111304.53</v>
      </c>
      <c r="G41" s="29"/>
      <c r="H41" s="30"/>
      <c r="I41" s="30"/>
      <c r="J41" s="31"/>
      <c r="K41" s="32"/>
      <c r="L41" s="30"/>
      <c r="M41" s="30"/>
      <c r="N41" s="33"/>
      <c r="O41" s="29"/>
      <c r="P41" s="30"/>
      <c r="Q41" s="31">
        <f t="shared" si="0"/>
        <v>111304.53</v>
      </c>
    </row>
    <row r="42" spans="1:17" ht="21.75">
      <c r="A42" s="21"/>
      <c r="B42" s="21"/>
      <c r="C42" s="21"/>
      <c r="D42" s="22" t="s">
        <v>85</v>
      </c>
      <c r="E42" s="28" t="s">
        <v>86</v>
      </c>
      <c r="F42" s="29">
        <v>111678.63</v>
      </c>
      <c r="G42" s="29"/>
      <c r="H42" s="30"/>
      <c r="I42" s="30"/>
      <c r="J42" s="31"/>
      <c r="K42" s="32"/>
      <c r="L42" s="30"/>
      <c r="M42" s="30"/>
      <c r="N42" s="33"/>
      <c r="O42" s="29"/>
      <c r="P42" s="30"/>
      <c r="Q42" s="31">
        <f t="shared" si="0"/>
        <v>111678.63</v>
      </c>
    </row>
    <row r="43" spans="1:17" ht="21.75">
      <c r="A43" s="21"/>
      <c r="B43" s="21"/>
      <c r="C43" s="21"/>
      <c r="D43" s="22" t="s">
        <v>87</v>
      </c>
      <c r="E43" s="28" t="s">
        <v>88</v>
      </c>
      <c r="F43" s="29">
        <v>249503.29</v>
      </c>
      <c r="G43" s="29"/>
      <c r="H43" s="30"/>
      <c r="I43" s="30"/>
      <c r="J43" s="31"/>
      <c r="K43" s="32"/>
      <c r="L43" s="30"/>
      <c r="M43" s="30"/>
      <c r="N43" s="33"/>
      <c r="O43" s="29"/>
      <c r="P43" s="30"/>
      <c r="Q43" s="31">
        <f t="shared" si="0"/>
        <v>249503.29</v>
      </c>
    </row>
    <row r="44" spans="1:17" ht="21.75">
      <c r="A44" s="21"/>
      <c r="B44" s="21"/>
      <c r="C44" s="21"/>
      <c r="D44" s="22" t="s">
        <v>89</v>
      </c>
      <c r="E44" s="28" t="s">
        <v>90</v>
      </c>
      <c r="F44" s="29">
        <v>15958.19</v>
      </c>
      <c r="G44" s="29"/>
      <c r="H44" s="30"/>
      <c r="I44" s="30"/>
      <c r="J44" s="31"/>
      <c r="K44" s="32"/>
      <c r="L44" s="30"/>
      <c r="M44" s="30"/>
      <c r="N44" s="33"/>
      <c r="O44" s="29"/>
      <c r="P44" s="30"/>
      <c r="Q44" s="31">
        <f t="shared" si="0"/>
        <v>15958.19</v>
      </c>
    </row>
    <row r="45" spans="1:17" ht="21.75">
      <c r="A45" s="21"/>
      <c r="B45" s="21"/>
      <c r="C45" s="21"/>
      <c r="D45" s="22" t="s">
        <v>91</v>
      </c>
      <c r="E45" s="28" t="s">
        <v>92</v>
      </c>
      <c r="F45" s="29">
        <v>88136.25</v>
      </c>
      <c r="G45" s="29"/>
      <c r="H45" s="30"/>
      <c r="I45" s="30"/>
      <c r="J45" s="31"/>
      <c r="K45" s="32"/>
      <c r="L45" s="30"/>
      <c r="M45" s="30"/>
      <c r="N45" s="33"/>
      <c r="O45" s="29"/>
      <c r="P45" s="30"/>
      <c r="Q45" s="31">
        <f t="shared" si="0"/>
        <v>88136.25</v>
      </c>
    </row>
    <row r="46" spans="1:17" ht="21.75">
      <c r="A46" s="21"/>
      <c r="B46" s="21"/>
      <c r="C46" s="21"/>
      <c r="D46" s="22" t="s">
        <v>93</v>
      </c>
      <c r="E46" s="28" t="s">
        <v>94</v>
      </c>
      <c r="F46" s="29">
        <v>3103.33</v>
      </c>
      <c r="G46" s="29"/>
      <c r="H46" s="30"/>
      <c r="I46" s="30"/>
      <c r="J46" s="31"/>
      <c r="K46" s="32"/>
      <c r="L46" s="30"/>
      <c r="M46" s="30"/>
      <c r="N46" s="33"/>
      <c r="O46" s="29"/>
      <c r="P46" s="30"/>
      <c r="Q46" s="31">
        <f t="shared" si="0"/>
        <v>3103.33</v>
      </c>
    </row>
    <row r="47" spans="1:17" ht="21.75">
      <c r="A47" s="21"/>
      <c r="B47" s="21"/>
      <c r="C47" s="21"/>
      <c r="D47" s="22" t="s">
        <v>95</v>
      </c>
      <c r="E47" s="28" t="s">
        <v>96</v>
      </c>
      <c r="F47" s="29">
        <v>48687.22</v>
      </c>
      <c r="G47" s="29"/>
      <c r="H47" s="30"/>
      <c r="I47" s="30"/>
      <c r="J47" s="31"/>
      <c r="K47" s="32"/>
      <c r="L47" s="30"/>
      <c r="M47" s="30"/>
      <c r="N47" s="33"/>
      <c r="O47" s="29"/>
      <c r="P47" s="30"/>
      <c r="Q47" s="31">
        <f t="shared" si="0"/>
        <v>48687.22</v>
      </c>
    </row>
    <row r="48" spans="1:17" s="41" customFormat="1" ht="21.75">
      <c r="A48" s="42"/>
      <c r="B48" s="43"/>
      <c r="C48" s="44" t="s">
        <v>97</v>
      </c>
      <c r="D48" s="44"/>
      <c r="E48" s="44"/>
      <c r="F48" s="38">
        <f>SUM(F29:F47)</f>
        <v>8954527.629999999</v>
      </c>
      <c r="G48" s="38">
        <f aca="true" t="shared" si="2" ref="G48:P48">SUM(G29:G47)</f>
        <v>0</v>
      </c>
      <c r="H48" s="39">
        <f t="shared" si="2"/>
        <v>0</v>
      </c>
      <c r="I48" s="40">
        <f t="shared" si="2"/>
        <v>0</v>
      </c>
      <c r="J48" s="39">
        <f t="shared" si="2"/>
        <v>0</v>
      </c>
      <c r="K48" s="38">
        <f t="shared" si="2"/>
        <v>0</v>
      </c>
      <c r="L48" s="39">
        <f t="shared" si="2"/>
        <v>0</v>
      </c>
      <c r="M48" s="39">
        <f t="shared" si="2"/>
        <v>0</v>
      </c>
      <c r="N48" s="40">
        <f t="shared" si="2"/>
        <v>0</v>
      </c>
      <c r="O48" s="38">
        <f t="shared" si="2"/>
        <v>0</v>
      </c>
      <c r="P48" s="39">
        <f t="shared" si="2"/>
        <v>0</v>
      </c>
      <c r="Q48" s="39">
        <f t="shared" si="0"/>
        <v>8954527.629999999</v>
      </c>
    </row>
    <row r="49" spans="1:17" s="41" customFormat="1" ht="22.5" thickBot="1">
      <c r="A49" s="45"/>
      <c r="B49" s="46"/>
      <c r="C49" s="47" t="s">
        <v>98</v>
      </c>
      <c r="D49" s="47"/>
      <c r="E49" s="47"/>
      <c r="F49" s="48">
        <f>SUM(F48,F28)</f>
        <v>10010194.079999998</v>
      </c>
      <c r="G49" s="48">
        <f aca="true" t="shared" si="3" ref="G49:Q49">SUM(G48,G28)</f>
        <v>518987.35000000003</v>
      </c>
      <c r="H49" s="49">
        <f t="shared" si="3"/>
        <v>504997.55</v>
      </c>
      <c r="I49" s="49">
        <f t="shared" si="3"/>
        <v>1050</v>
      </c>
      <c r="J49" s="49">
        <f t="shared" si="3"/>
        <v>154738</v>
      </c>
      <c r="K49" s="48">
        <f t="shared" si="3"/>
        <v>833297.5699999998</v>
      </c>
      <c r="L49" s="49">
        <f t="shared" si="3"/>
        <v>3745923.93</v>
      </c>
      <c r="M49" s="49">
        <f t="shared" si="3"/>
        <v>112377.95</v>
      </c>
      <c r="N49" s="49">
        <f>SUM(N48,N28)</f>
        <v>39870</v>
      </c>
      <c r="O49" s="48">
        <f t="shared" si="3"/>
        <v>17869</v>
      </c>
      <c r="P49" s="49">
        <f t="shared" si="3"/>
        <v>1805139.03</v>
      </c>
      <c r="Q49" s="49">
        <f t="shared" si="3"/>
        <v>17744444.46</v>
      </c>
    </row>
    <row r="50" ht="22.5" thickTop="1"/>
  </sheetData>
  <sheetProtection/>
  <mergeCells count="9">
    <mergeCell ref="Q1:Q2"/>
    <mergeCell ref="C48:E48"/>
    <mergeCell ref="C49:E49"/>
    <mergeCell ref="A1:A2"/>
    <mergeCell ref="B1:B2"/>
    <mergeCell ref="C1:E2"/>
    <mergeCell ref="G1:I1"/>
    <mergeCell ref="K1:M1"/>
    <mergeCell ref="O1:P1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F11"/>
  <sheetViews>
    <sheetView zoomScalePageLayoutView="0" workbookViewId="0" topLeftCell="A1">
      <selection activeCell="A1" sqref="A1"/>
    </sheetView>
  </sheetViews>
  <sheetFormatPr defaultColWidth="9.00390625" defaultRowHeight="24" customHeight="1"/>
  <cols>
    <col min="1" max="1" width="10.57421875" style="52" customWidth="1"/>
    <col min="2" max="2" width="18.57421875" style="52" customWidth="1"/>
    <col min="3" max="3" width="43.7109375" style="52" bestFit="1" customWidth="1"/>
    <col min="4" max="4" width="38.57421875" style="52" customWidth="1"/>
    <col min="5" max="5" width="14.57421875" style="52" customWidth="1"/>
    <col min="6" max="6" width="13.57421875" style="52" bestFit="1" customWidth="1"/>
    <col min="7" max="16384" width="9.00390625" style="52" customWidth="1"/>
  </cols>
  <sheetData>
    <row r="1" spans="1:5" ht="24" customHeight="1">
      <c r="A1" s="50" t="s">
        <v>15</v>
      </c>
      <c r="B1" s="50" t="s">
        <v>16</v>
      </c>
      <c r="C1" s="51" t="s">
        <v>99</v>
      </c>
      <c r="D1" s="51" t="s">
        <v>100</v>
      </c>
      <c r="E1" s="51" t="s">
        <v>101</v>
      </c>
    </row>
    <row r="2" spans="1:5" ht="21.75" customHeight="1">
      <c r="A2" s="53" t="s">
        <v>29</v>
      </c>
      <c r="B2" s="54" t="s">
        <v>30</v>
      </c>
      <c r="C2" s="55" t="s">
        <v>19</v>
      </c>
      <c r="D2" s="56" t="s">
        <v>27</v>
      </c>
      <c r="E2" s="57"/>
    </row>
    <row r="3" spans="1:5" ht="21.75" customHeight="1">
      <c r="A3" s="58"/>
      <c r="B3" s="59"/>
      <c r="C3" s="60"/>
      <c r="D3" s="56" t="s">
        <v>28</v>
      </c>
      <c r="E3" s="57"/>
    </row>
    <row r="4" spans="1:5" ht="21.75" customHeight="1">
      <c r="A4" s="58"/>
      <c r="B4" s="59"/>
      <c r="C4" s="61" t="s">
        <v>20</v>
      </c>
      <c r="D4" s="56" t="s">
        <v>27</v>
      </c>
      <c r="E4" s="57"/>
    </row>
    <row r="5" spans="1:5" ht="21.75" customHeight="1">
      <c r="A5" s="58"/>
      <c r="B5" s="59"/>
      <c r="C5" s="55" t="s">
        <v>21</v>
      </c>
      <c r="D5" s="56" t="s">
        <v>27</v>
      </c>
      <c r="E5" s="57"/>
    </row>
    <row r="6" spans="1:5" ht="21.75" customHeight="1">
      <c r="A6" s="58"/>
      <c r="B6" s="59"/>
      <c r="C6" s="60"/>
      <c r="D6" s="56" t="s">
        <v>28</v>
      </c>
      <c r="E6" s="57"/>
    </row>
    <row r="7" spans="1:5" ht="21.75" customHeight="1">
      <c r="A7" s="58"/>
      <c r="B7" s="59"/>
      <c r="C7" s="61" t="s">
        <v>22</v>
      </c>
      <c r="D7" s="56" t="s">
        <v>27</v>
      </c>
      <c r="E7" s="57"/>
    </row>
    <row r="8" spans="1:5" ht="21.75" customHeight="1">
      <c r="A8" s="58"/>
      <c r="B8" s="59"/>
      <c r="C8" s="61" t="s">
        <v>23</v>
      </c>
      <c r="D8" s="56" t="s">
        <v>27</v>
      </c>
      <c r="E8" s="57"/>
    </row>
    <row r="9" spans="1:5" ht="24" customHeight="1">
      <c r="A9" s="62"/>
      <c r="B9" s="63"/>
      <c r="C9" s="64" t="s">
        <v>101</v>
      </c>
      <c r="D9" s="65"/>
      <c r="E9" s="66">
        <f>SUM(E2:E8)</f>
        <v>0</v>
      </c>
    </row>
    <row r="10" spans="1:6" s="72" customFormat="1" ht="24" customHeight="1">
      <c r="A10" s="67" t="s">
        <v>102</v>
      </c>
      <c r="B10" s="68"/>
      <c r="C10" s="68"/>
      <c r="D10" s="69"/>
      <c r="E10" s="70">
        <v>17744444.46</v>
      </c>
      <c r="F10" s="71">
        <f>+E10-E9</f>
        <v>17744444.46</v>
      </c>
    </row>
    <row r="11" spans="3:5" s="73" customFormat="1" ht="24" customHeight="1">
      <c r="C11" s="52"/>
      <c r="D11" s="52"/>
      <c r="E11" s="52"/>
    </row>
  </sheetData>
  <sheetProtection/>
  <mergeCells count="5">
    <mergeCell ref="A2:A9"/>
    <mergeCell ref="B2:B9"/>
    <mergeCell ref="C2:C3"/>
    <mergeCell ref="C5:C6"/>
    <mergeCell ref="A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Atec</cp:lastModifiedBy>
  <dcterms:created xsi:type="dcterms:W3CDTF">2014-10-14T09:00:00Z</dcterms:created>
  <dcterms:modified xsi:type="dcterms:W3CDTF">2014-10-14T09:01:12Z</dcterms:modified>
  <cp:category/>
  <cp:version/>
  <cp:contentType/>
  <cp:contentStatus/>
</cp:coreProperties>
</file>