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3.1 IDP_ตัวชี้วัด_การพัฒนาบุคลากรรายบุคคล\IDP_67_1\2. ผล67_1\"/>
    </mc:Choice>
  </mc:AlternateContent>
  <xr:revisionPtr revIDLastSave="0" documentId="13_ncr:1_{A15DC8A7-B9BD-4749-AF0B-6ADCEB2691A2}" xr6:coauthVersionLast="36" xr6:coauthVersionMax="47" xr10:uidLastSave="{00000000-0000-0000-0000-000000000000}"/>
  <bookViews>
    <workbookView xWindow="0" yWindow="0" windowWidth="24000" windowHeight="9270" activeTab="2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เก็บข้อมูลHRD!$A$1:$M$156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<sst xmlns="http://schemas.openxmlformats.org/spreadsheetml/2006/main" count="1608" uniqueCount="308">
  <si>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</si>
  <si>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</si>
  <si>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</si>
  <si>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</si>
  <si>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</si>
  <si>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</si>
  <si>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</si>
  <si>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</si>
  <si>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</si>
  <si>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</si>
  <si>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</si>
  <si>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</si>
  <si>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</si>
  <si>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</si>
  <si>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</si>
  <si>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</si>
  <si>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</si>
  <si>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</si>
  <si>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</si>
  <si>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</si>
  <si>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</si>
  <si>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</si>
  <si>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</si>
  <si>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</si>
  <si>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</si>
  <si>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</si>
  <si>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</si>
  <si>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</si>
  <si>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</si>
  <si>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</si>
  <si>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</si>
  <si>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</si>
  <si>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</si>
  <si>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</si>
  <si>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</si>
  <si>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</si>
  <si>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</si>
  <si>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</si>
  <si>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</si>
  <si>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</si>
  <si>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</si>
  <si>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</si>
  <si>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</si>
  <si>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</si>
  <si>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</si>
  <si>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</si>
  <si>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</si>
  <si>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</si>
  <si>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</si>
  <si>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</si>
  <si>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</si>
  <si>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</si>
  <si>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</si>
  <si>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</si>
  <si>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</si>
  <si>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</si>
  <si>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</si>
  <si>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</si>
  <si>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</si>
  <si>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</si>
  <si>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</si>
  <si>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</si>
  <si>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</si>
  <si>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</si>
  <si>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</si>
  <si>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</si>
  <si>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</si>
  <si>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</si>
  <si>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</si>
  <si>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</si>
  <si>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</si>
  <si>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</si>
  <si>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</si>
  <si>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</si>
  <si>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</si>
  <si>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</si>
  <si>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</si>
  <si>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นางสาวสุภัทนารี  จันทร์วัน</t>
  </si>
  <si>
    <t>นักวิชาการเงินและบัญชีชำนาญการ</t>
  </si>
  <si>
    <t>ความมั่นคงปลอดภัยบนอินเตอร์เน็ต และการปฏิบัติตนสำหรับข้าราชการยุคดิจิทัล</t>
  </si>
  <si>
    <t>การใช้เทคโนโลยี</t>
  </si>
  <si>
    <t>e-Learning</t>
  </si>
  <si>
    <t>สำนักงาน ก.พ.</t>
  </si>
  <si>
    <t>ไม่มี</t>
  </si>
  <si>
    <t>การสร้าง Growth Mindset เพื่อผลสำเร็จของชีวิตการทำงาน</t>
  </si>
  <si>
    <t>ทักษะการคิด</t>
  </si>
  <si>
    <t>นางสาวรพีพร แดงสุทธา</t>
  </si>
  <si>
    <t>นักวิชาการเงินและบัญชีปฏิบัติการ</t>
  </si>
  <si>
    <t>Digital Literacy</t>
  </si>
  <si>
    <t>TDGA</t>
  </si>
  <si>
    <t>การพัฒนาการคิด</t>
  </si>
  <si>
    <t>น.ส.ธนะศรี อ่อนศรี</t>
  </si>
  <si>
    <t>นักวิชาการพัสดุ</t>
  </si>
  <si>
    <t>ความมั่นคงปลอดภัยบนอินเทอร์เน็ตและการปฏิบัติตนสำหรับข้าราชการยุคดิจิทัล</t>
  </si>
  <si>
    <t>การเขียนหนังสือราชการ : เสริมทักษะการเขียนหนังสือราชการ</t>
  </si>
  <si>
    <t>ความรู้/ทักษะเฉพาะทางในสายงาน</t>
  </si>
  <si>
    <t>นายณัฐกาญ อารีเอื้อ</t>
  </si>
  <si>
    <t>เจ้าหน้าที่ระบบงานคอมพิวเตอร์</t>
  </si>
  <si>
    <t>วัยใส ฉลาดรู้เน็ต</t>
  </si>
  <si>
    <t>นายปัญญา  เพชรดีคาย</t>
  </si>
  <si>
    <t>นางสาวณัทนัน  ศรีบัวรอด</t>
  </si>
  <si>
    <t>เจ้าพนักงานธุรการชำนาญงาน</t>
  </si>
  <si>
    <t>นางสาวณัทนันท์  แดงเจริญ</t>
  </si>
  <si>
    <t>เจ้าพนักงานธุรการปฏิบัติงาน</t>
  </si>
  <si>
    <t>การรับส่งหนังสือราชการในระบบสารบรรณ</t>
  </si>
  <si>
    <t>เรียนรู้ด้วยตนเอง</t>
  </si>
  <si>
    <t>-</t>
  </si>
  <si>
    <t>ม.ค.-มิ.ย. 67</t>
  </si>
  <si>
    <t>มี</t>
  </si>
  <si>
    <t>นายนพนันท์ จิตร์แก้ว</t>
  </si>
  <si>
    <t>ความรู้เกี่ยวกับงานสารบรรณอิเล็กทรอนิกส์</t>
  </si>
  <si>
    <t>สอนงาน</t>
  </si>
  <si>
    <t>นางสาวกอบกุล กาญจนมุกดา</t>
  </si>
  <si>
    <t>เสริมทักษะการเขียนหนังสือราชการ</t>
  </si>
  <si>
    <t>นางสาวระวิวัลย์  อาจภักดี</t>
  </si>
  <si>
    <t>นักวิชาการเงินและบัญชี</t>
  </si>
  <si>
    <t>ระเบียบสำนักนายกรัฐมนตรี ว่าด้วยงานสารบรรณ (ฉบับที่4) พ.ศ.2564</t>
  </si>
  <si>
    <t>นางสาวจิราวรรณ จิรัฐิติกาลตระกูล</t>
  </si>
  <si>
    <t>การเปลี่ยนผ่านสู่องค์กรดิจิทัล</t>
  </si>
  <si>
    <t>ก.พ.-ก.ย.67</t>
  </si>
  <si>
    <t>การนำเทคโนโลยีคลาวด์(กูเกิล ไดรฟ์) มาใช้ในการปฏิบัติงาน</t>
  </si>
  <si>
    <t>คิดค้น/ใช้นวัตกรรมใหม่ๆ</t>
  </si>
  <si>
    <t>ต.ค.66-ก.ย.67</t>
  </si>
  <si>
    <t>นางเอื้องแก้ว ศิลปศาสตร์</t>
  </si>
  <si>
    <t>Google Tools เพื่อการพัฒนางาน</t>
  </si>
  <si>
    <t>สำนักงานกพ.</t>
  </si>
  <si>
    <t>มี.ค.-ก.ค.67</t>
  </si>
  <si>
    <t>การจัดทำแผนรายบุคคล</t>
  </si>
  <si>
    <t>นางสาวศุภวรรณ เนียมสอน</t>
  </si>
  <si>
    <t>เม.ย.-ส.ค.67</t>
  </si>
  <si>
    <t>นางสาวริญญาภัท มะลาหอม</t>
  </si>
  <si>
    <t>Digital Literacy (ความรู้ด้านดิจิทัล)</t>
  </si>
  <si>
    <t>ม.ค.-พ.ค.67</t>
  </si>
  <si>
    <t>การบัญชีและการจัดการทางการเงิน</t>
  </si>
  <si>
    <t>นางมัณฑนา คำนาน</t>
  </si>
  <si>
    <t>นางสาวอิสรีย์ ปทุมากร</t>
  </si>
  <si>
    <t>นักวิชาการเงินและบัญชีปฎิบัติการ</t>
  </si>
  <si>
    <t>การสร้างความตระหนักรู้ด้านความมั่นคงทางไซเบอร์ (Cybersecurity Awareness)</t>
  </si>
  <si>
    <t>ม.ค.-ก.ค.67</t>
  </si>
  <si>
    <t>โครงการฝึกอบรม หลักสูตร การเสริมสร้างสมรรถนะด้านการเงินการคลังภาครัฐ สำหรับผู้ปฏิบัติงาน (ส่วนกลาง)</t>
  </si>
  <si>
    <t>อบรมกับหน่วยงานนอกกรมฯ</t>
  </si>
  <si>
    <t>กรมบัญชีกลาง</t>
  </si>
  <si>
    <t>7 วัน</t>
  </si>
  <si>
    <t>นางสาวจันทร์จิรา พร้อมพงศ์เจริญ</t>
  </si>
  <si>
    <t>ความมั่นคงปลอดภัยบนอินเตอร์เน็ตและการปฏิบัติตนสำหรับข้าราชการยุคดิจิทัล</t>
  </si>
  <si>
    <t>ม.ค.-ก.ย.67</t>
  </si>
  <si>
    <t>มนุษยสัมพันธ์ในการทำงาน</t>
  </si>
  <si>
    <t>ทำงานเป็นทีม</t>
  </si>
  <si>
    <t>นางสาวสวรส แสงทอง</t>
  </si>
  <si>
    <t>ม.ค.-มี.ค.67</t>
  </si>
  <si>
    <t>การวางแผนทางก้าวหน้าในสายอาชีพ</t>
  </si>
  <si>
    <t>นางสาวธัญวรัตน์  จริงจิตต์</t>
  </si>
  <si>
    <t>การสร้างทีมงานที่มีประสิทธิภาพ</t>
  </si>
  <si>
    <t>เม.ย.-มิ.ย.67</t>
  </si>
  <si>
    <t>นางสาวหนึ่งฤทัย ภูเด่นผา</t>
  </si>
  <si>
    <t>นางสาวสิรินันต์ ไตรรัตนาภิกุล</t>
  </si>
  <si>
    <t>การสร้างความเข้าใจกรอบธรรมาภิบาลข้อมูล (Data Govemance Framework Awareness)</t>
  </si>
  <si>
    <t>ระบบสินทรัพย์ในระบบ New GFMIS Thai</t>
  </si>
  <si>
    <t>ต.ค.66-พ.ค.67</t>
  </si>
  <si>
    <t>นางสาววรรนิภา อุทยานิน</t>
  </si>
  <si>
    <t>วินัยข้ารายการพลเรือนรายมาตรา</t>
  </si>
  <si>
    <t>กฎหมาย/กฎระเบียบฯ</t>
  </si>
  <si>
    <t>นางสาวบุษยมาส เตชะพล</t>
  </si>
  <si>
    <t>นายวชิระ แก้วสว่าง</t>
  </si>
  <si>
    <t>ม.ค.-ส.ค.67</t>
  </si>
  <si>
    <t>นางสาวหงษ์ษา พลเยี่ยม</t>
  </si>
  <si>
    <t>นางอัญญารัตน์ พรรณอาราม</t>
  </si>
  <si>
    <t>เจ้าพนักงานการเงินและบัญชี</t>
  </si>
  <si>
    <t>นายวสันต์ มุ่งอ้อมกลาง</t>
  </si>
  <si>
    <t>ความฉลาดทางดิจิทัล (Digital Intelligence)</t>
  </si>
  <si>
    <t>กฎหมายคุ้มครองข้อมูลส่วนบุคคลสำหรับผู้ปฎิบัติงานภาครัฐ (PDPA for Government Officer)</t>
  </si>
  <si>
    <t>นางสาวธนัตชนก อินทร์คง</t>
  </si>
  <si>
    <t>Microsoft Office Excel 2016</t>
  </si>
  <si>
    <t>ค่าใช้จ่ายเดินทางไปราชการต่างประเทศชั่วคราว</t>
  </si>
  <si>
    <t>ชุมชนนักปฏิบัติ(CoP)</t>
  </si>
  <si>
    <t>กลุ่มการเงิน
 กองคลัง</t>
  </si>
  <si>
    <t>นางสาวปรารถนา อุนทะอ่อน</t>
  </si>
  <si>
    <t>นักวิชาการพัสดุชำนาญการพิเศษ</t>
  </si>
  <si>
    <t>16 มค.67</t>
  </si>
  <si>
    <t>ความรู้เกี่ยวกับพระราชบัญญัติการจัดซื้อจัดจ้างและกฏหมายลำดับรอง</t>
  </si>
  <si>
    <t>มค. - สค. 67</t>
  </si>
  <si>
    <t>นางสาวจุธาทิพย์  จันศรี</t>
  </si>
  <si>
    <t>นักวิชาการพัสดุชำนาญการ</t>
  </si>
  <si>
    <t>ม.ค. -ส.ค. 67</t>
  </si>
  <si>
    <t xml:space="preserve"> -</t>
  </si>
  <si>
    <t>การดำเนินการจัดซื้อจัดจ้างตามระเบียบกระทรวงการคลัง พ.ศ.2560 และแนวทางปฏิบัติในการดำเนินการจัดซื้อจัดจ้างในระบบ e-GP</t>
  </si>
  <si>
    <t>นางสาวอรวรรณ์ ยอดแก้ว</t>
  </si>
  <si>
    <t>สาระสำคัญของพระราชบัญญัติการจัดซื้อจัดจ้าง และการบริหารพัสดุภาครัฐพ.ศ.2560 และกฎหมายที่เกี่ยวข้อง</t>
  </si>
  <si>
    <t>ความรู้ทักษะในการปฏิบัติงาน</t>
  </si>
  <si>
    <t>นางสาววรางค์รัตน์ เวียงเงิน</t>
  </si>
  <si>
    <t>16 ม.ค 67</t>
  </si>
  <si>
    <t>การเพิ่มประสิทธิภาพการจัดซื้อจัดจ้างภาครัฐด้วยวิธีการทางอิเล็กทรอนิกส์ (e-Government Procurement : e-GP) สำหรับเจ้าหน้าที่ผู้ปฏิบัติงานของหน่วยงานของรัฐ ในส่วนกลาง รุ่นที่ 1</t>
  </si>
  <si>
    <t>19 มิ.ย 67</t>
  </si>
  <si>
    <t>นางสมคิด  แสงตะกรณ์</t>
  </si>
  <si>
    <t>E-Learning</t>
  </si>
  <si>
    <t>นางสาวลินดา สุขประเสริฐ</t>
  </si>
  <si>
    <t xml:space="preserve">Digital Literacy </t>
  </si>
  <si>
    <t>มี.ค. 2567</t>
  </si>
  <si>
    <t>มิ.ย. 2567</t>
  </si>
  <si>
    <t>นางสาวยุพา บุญโสม</t>
  </si>
  <si>
    <t>Digital Literacy : Essential Skills for Working Online</t>
  </si>
  <si>
    <t>สาระสำคัญของพระราชบัญญัติการจัดซื้อจัดจ้าง และการบริหารพัสดุภาครัฐ พ.ศ.2560 และกฎหมายที่เกี่ยวข้อง</t>
  </si>
  <si>
    <t>นางอังคณา เหล่าวงษา</t>
  </si>
  <si>
    <t>นักวิชาการพัสดุปฎิบัติการ</t>
  </si>
  <si>
    <t>การบริหารโครงการ (Project Management)</t>
  </si>
  <si>
    <t>1-4 เม.ย 67</t>
  </si>
  <si>
    <t>ศิลปะในการเขียนและแก้ร่างหนังสือติดต่อราชการ</t>
  </si>
  <si>
    <t>20-26 มิ.ย 67</t>
  </si>
  <si>
    <t>นางสาวจีรกร  กาฬเพ็ญ</t>
  </si>
  <si>
    <t>นักวิชาการพัสดุปฏิบัติการ</t>
  </si>
  <si>
    <t>คิดค้น/นวัตกรรมใหม่</t>
  </si>
  <si>
    <t>โครงการสัมมนาชี้แจงแนวทางปฏิบัติด้านการจัดซื้อจัดจ้างและการบริหารพัสดุของหน่วยงานภาครัฐสำหรับเจ้าหน้าที่ผู้ปฏิบัติงานของหน่วยงานในส่วนกลาง รุ่นที่ 1</t>
  </si>
  <si>
    <t>นางสาวสมหมาย  กุหลาบศรี</t>
  </si>
  <si>
    <t>เจ้าพนักงานพัสดุชำนาญงาน</t>
  </si>
  <si>
    <t>คิดค้น/ใช้นวัตกรรม</t>
  </si>
  <si>
    <t>ม.ค.-ส.ค. 67</t>
  </si>
  <si>
    <t>0.30</t>
  </si>
  <si>
    <t>การพัฒนาตนเองและการมีส่วนร่วมในองค์กร</t>
  </si>
  <si>
    <t>กฎและระเบียบ</t>
  </si>
  <si>
    <t>5.0</t>
  </si>
  <si>
    <t>นางปัทมา  เทพชนะ</t>
  </si>
  <si>
    <t>นางสาวรัตนา ถึงกระโทก</t>
  </si>
  <si>
    <t>ความรู้ความเข้าใจเกี่ยวกับปัญญาประดิษฐ์ (Artificia - Intelligence) สำหรับบุคคลากรภาครัฐ</t>
  </si>
  <si>
    <t>3 เม.ย 67</t>
  </si>
  <si>
    <t>18 มิ.ย 67</t>
  </si>
  <si>
    <t>นางสาวถนอมศรี  วัสติ</t>
  </si>
  <si>
    <t>สถาบันพัฒนาบุคลากรภาครัฐด้านดิจิทัล</t>
  </si>
  <si>
    <t>ม.ค. - ส.ค. 67</t>
  </si>
  <si>
    <t>0.30 ชม.</t>
  </si>
  <si>
    <t xml:space="preserve">การปฏิบัติตามระเบียบการจัดซื้อจัดจ้างและการบริหารพัสดุภาครัฐ พ.ศ. 2560 </t>
  </si>
  <si>
    <t>8 เดือน</t>
  </si>
  <si>
    <t>นางสาววรรณกนก ทัพวงค์</t>
  </si>
  <si>
    <t>เจ้าพนักงานพัสดุปฏิบัติงาน</t>
  </si>
  <si>
    <t>พระราชบัญญัติการจัดซื้อจัดจ้างและการบริหารพัสดุภาครัฐ พ.ศ. 2560</t>
  </si>
  <si>
    <t>นางสาวพัชรินทร์ คีรีเพ็ชร</t>
  </si>
  <si>
    <t xml:space="preserve"> 16 ม.ค. 67</t>
  </si>
  <si>
    <t>0:30 ช.ม.</t>
  </si>
  <si>
    <t>การดำเนินการตามระเบียบกระทรวงการคลัง ว่าด้วยการจัดซื้อจัดจ้างและการบริหารพัสดุการตรวจสอบการรับ-จ่ายพัสดุ และการจำหน่ายพัสดุ</t>
  </si>
  <si>
    <t>ค้นหาจากอินเตอร์เน็ต</t>
  </si>
  <si>
    <t>1 ช.ม.</t>
  </si>
  <si>
    <t>นางสาวสรรสนีย์  อิสสะโร</t>
  </si>
  <si>
    <t>การดำเนินงานระบบบริหารการเงินการคลังภาครัฐ แบบอิเล็กทรอนิกส์ (NEW GFMIS Thai) การบันทึกข้อมูลสินทรัพย์ถาวร Fixed Assets</t>
  </si>
  <si>
    <t>นางนุกูล  สรรพคุณ</t>
  </si>
  <si>
    <t>ความฉลาดทางดิจิทัล</t>
  </si>
  <si>
    <t>สถาบันพัฒนาบุคลลากรภาครัฐด้านดิจิทัล</t>
  </si>
  <si>
    <t>ม.ค.-ก.ย. 67</t>
  </si>
  <si>
    <t>การพัฒนาตนเองและผู้อื่นแลกเปลี่ยนความรู้เรื่อง ค่าใช้จ่ายเดินทางไปราชการต่างประเทศชั่วคราว</t>
  </si>
  <si>
    <t>กองคลัง</t>
  </si>
  <si>
    <t>นางสาวอัมพร  บุณยสิทธิ์พิชัย</t>
  </si>
  <si>
    <t>Data Govemance Framework Awareness</t>
  </si>
  <si>
    <t>สำนักงาน กพ</t>
  </si>
  <si>
    <t>นางสาวนภษร  เนื่องชมภู</t>
  </si>
  <si>
    <t>นางสาวณัฐสุดา  ทัพดี</t>
  </si>
  <si>
    <t>นางสาวรัชนี  วิวัฒนสินชัย</t>
  </si>
  <si>
    <t>เจ้าพนักงานการเงินและบัญชีชำนาญงาน</t>
  </si>
  <si>
    <t>การสร้างความเข้าใจกรอบธรรมาภิบาลข้อมูล (Data Governance Framework Awareness)</t>
  </si>
  <si>
    <t>ภาวะผู้นำ/คุณธรรม/จริยธรรม</t>
  </si>
  <si>
    <t>การออกใบเสร็จรับเงิน เพื่อรับชำระเงิน ค่าธรรมเนียม, ส่งคืนเงินยืม, เงินประกันสัญญาฯ</t>
  </si>
  <si>
    <t>นางสาวสร้อยฟ้า  โยลัย</t>
  </si>
  <si>
    <t>เจ้าพนักงานการเงินและบัญชีปฏิบัติงาน</t>
  </si>
  <si>
    <t>นางสาวธมลวรรณ  เจนธนสาร</t>
  </si>
  <si>
    <t>นายวรพงษ์  เจริญสรรพพืช</t>
  </si>
  <si>
    <t>นางแคทราย  พลอยบ้านแพ้ว</t>
  </si>
  <si>
    <t>การพัฒนาตนเอง เรื่องพระราชบัญญัติการจัดซื้อจัดจ้างและการบริหารพัสดุภาครัฐ พ.ศ. 2560</t>
  </si>
  <si>
    <t>นางสาวสุพรรณี  รุ่งมา</t>
  </si>
  <si>
    <t>นางสาวิชญาดา  อนุศาสน์ผาติกุล</t>
  </si>
  <si>
    <t>นางสาวภคนันท์  ประทุมรัตน์</t>
  </si>
  <si>
    <t>นางสาวสุวรรณี  เคียรประเสริฐ</t>
  </si>
  <si>
    <t>นางสาวสรรพ์วิทา  อัษฎณัฐโยธิน</t>
  </si>
  <si>
    <t>นายอนันต์  คำบุญเหลือ</t>
  </si>
  <si>
    <t>นางสาวโสภิดา  มิ่งมาลี</t>
  </si>
  <si>
    <t>นายบุรินทร์ ทิศาภาคย์</t>
  </si>
  <si>
    <t>นางสาวนิภาพร  พิมพ์ศรี</t>
  </si>
  <si>
    <t>นางสาวจีราวรรณ มีศรี</t>
  </si>
  <si>
    <t>นางสาวชุติมา  เพ็ชรรัตน์</t>
  </si>
  <si>
    <t>นักวิชาการเงินและบัญชี/ชำนาญการ</t>
  </si>
  <si>
    <t>การบริหารการเปลี่ยนแปลงในยุค Disruption และ Agility</t>
  </si>
  <si>
    <t>นางสาวเนาวรัตน์  อินทร์ช่วย</t>
  </si>
  <si>
    <t>ค่าใช้จ่ายในการเดินทางไปราชการต่างประเทศชั่วคราว</t>
  </si>
  <si>
    <t>นางนิรมล  ขาวประเสริฐ</t>
  </si>
  <si>
    <t>นักวิชาการเงินและบัญชี/ปฏิบัติการ</t>
  </si>
  <si>
    <t>นางสาววิไลพร ยศธสาร</t>
  </si>
  <si>
    <t>นางสาวนันทิชา สครรัมย์</t>
  </si>
  <si>
    <t>นางสาวอมรรัตน์  ขุนด่านพินิจวงศ์</t>
  </si>
  <si>
    <t>การเขียนหนังสือราชการ การเสริมทักษะการเขียนหนังสือราชการ</t>
  </si>
  <si>
    <t>นางสาวดวงใจ สมบูรณ์วีรรัตน์</t>
  </si>
  <si>
    <t>Microsoft Office Word 2016</t>
  </si>
  <si>
    <t>11 มี.ค.67</t>
  </si>
  <si>
    <t>การส่งงบทดลองรายเดือนผ่านระบบ NBMS</t>
  </si>
  <si>
    <t>ม.ค.-มิ.ย.67</t>
  </si>
  <si>
    <t>นางสาวจิตฤดี เศรษฐศุภางค์</t>
  </si>
  <si>
    <t>12 ก.พ.67</t>
  </si>
  <si>
    <t>19 มิ.ย.67</t>
  </si>
  <si>
    <t>นางสาวจารุวรรณ มาช่วย</t>
  </si>
  <si>
    <t>การใช้ Microsoft Excel เพื่อการบริหารข้อมูล</t>
  </si>
  <si>
    <t>12 มี.ค.67</t>
  </si>
  <si>
    <t>24 มิ.ย.67</t>
  </si>
  <si>
    <t>นางสาววันทนา  ยรรยงยศ</t>
  </si>
  <si>
    <t>เจ้าพนักงานธุรการอาวุโส</t>
  </si>
  <si>
    <t>บทเรียน เรื่อง Digital Literacy</t>
  </si>
  <si>
    <t>ม.ค. - ก.ค. 67</t>
  </si>
  <si>
    <t>การถ่ายทอดองค์ความรู้ด้านงบประมาณ และการติดตามเร่งรัดการใช้จ่ายเงินงบประมาณรายจ่ายประจำปีงบประมาณ พ.ศ. 2567</t>
  </si>
  <si>
    <t>สำนักเทคโนโลยีชีวภาพการผลิตปศุสัตว์</t>
  </si>
  <si>
    <t>นางสาวนิจประภา  ฉิมเตย</t>
  </si>
  <si>
    <t xml:space="preserve">บทเรียน Digital Literacy </t>
  </si>
  <si>
    <t xml:space="preserve">การเขียนหนังสือราชการ : เสริมทักษะการเขียนหนังสือราชการ </t>
  </si>
  <si>
    <t>สำนัก ก.พ.</t>
  </si>
  <si>
    <t>นางสาวพิไลวรรณ คำบุญเหลือ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</si>
</sst>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170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188" fontId="5" fillId="0" borderId="5" xfId="0" applyNumberFormat="1" applyFont="1" applyBorder="1" applyAlignment="1" applyProtection="1">
      <alignment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5">
    <cellStyle name="จุลภาค" xfId="1" builtinId="3"/>
    <cellStyle name="จุลภาค 2" xfId="4" xr:uid="{1849F873-5875-478B-9119-D83E1431D769}"/>
    <cellStyle name="จุลภาค 3" xfId="2" xr:uid="{5F5E5102-F242-40C5-B94E-08360020D5E8}"/>
    <cellStyle name="จุลภาค 4" xfId="3" xr:uid="{061C8208-610A-4AFA-BBBC-C3A0E2F10F73}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56"/>
  <sheetViews>
    <sheetView showGridLines="0" view="pageBreakPreview" zoomScale="90" zoomScaleNormal="115" zoomScaleSheetLayoutView="90" zoomScalePageLayoutView="120" workbookViewId="0">
      <pane ySplit="6" topLeftCell="A7" activePane="bottomLeft" state="frozen"/>
      <selection pane="bottomLeft" activeCell="J5" sqref="J5"/>
    </sheetView>
  </sheetViews>
  <sheetFormatPr defaultColWidth="9" defaultRowHeight="21.95" customHeight="1" x14ac:dyDescent="0.2"/>
  <cols>
    <col min="1" max="1" width="3.125" style="72" customWidth="1"/>
    <col min="2" max="2" width="19.125" style="73" customWidth="1"/>
    <col min="3" max="3" width="14.125" style="74" customWidth="1"/>
    <col min="4" max="4" width="8.125" style="74" customWidth="1"/>
    <col min="5" max="5" width="25.375" style="74" customWidth="1"/>
    <col min="6" max="6" width="13.625" style="74" customWidth="1"/>
    <col min="7" max="7" width="12.375" style="74" customWidth="1"/>
    <col min="8" max="8" width="8.25" style="72" customWidth="1"/>
    <col min="9" max="9" width="7" style="74" customWidth="1"/>
    <col min="10" max="10" width="7" style="75" customWidth="1"/>
    <col min="11" max="11" width="6" style="76" customWidth="1"/>
    <col min="12" max="12" width="5.625" style="72" customWidth="1"/>
    <col min="13" max="13" width="5.75" style="77" customWidth="1"/>
    <col min="14" max="14" width="7.375" style="3" customWidth="1"/>
    <col min="15" max="16384" width="9" style="3"/>
  </cols>
  <sheetData>
    <row r="1" spans="1:15" s="12" customFormat="1" ht="4.5" customHeight="1" x14ac:dyDescent="0.3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45">
      <c r="A2" s="7"/>
      <c r="B2" s="31" t="s">
        <v>54</v>
      </c>
      <c r="C2" s="111" t="s">
        <v>247</v>
      </c>
      <c r="D2" s="112"/>
      <c r="E2" s="113" t="s">
        <v>72</v>
      </c>
      <c r="F2" s="113"/>
      <c r="G2" s="113"/>
      <c r="H2" s="113"/>
      <c r="I2" s="113"/>
      <c r="J2" s="113"/>
      <c r="K2" s="113"/>
      <c r="L2" s="113"/>
      <c r="M2" s="113"/>
    </row>
    <row r="3" spans="1:15" s="12" customFormat="1" ht="5.25" customHeight="1" x14ac:dyDescent="0.25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25">
      <c r="A4" s="8"/>
      <c r="B4" s="116" t="s">
        <v>59</v>
      </c>
      <c r="C4" s="116"/>
      <c r="D4" s="90">
        <v>51</v>
      </c>
      <c r="E4" s="51" t="s">
        <v>60</v>
      </c>
      <c r="F4" s="90">
        <v>24</v>
      </c>
      <c r="G4" s="52" t="s">
        <v>47</v>
      </c>
      <c r="H4" s="107">
        <v>2567</v>
      </c>
      <c r="I4" s="104" t="s">
        <v>74</v>
      </c>
      <c r="J4" s="115" t="s">
        <v>86</v>
      </c>
      <c r="K4" s="115"/>
      <c r="L4" s="105" t="s">
        <v>45</v>
      </c>
      <c r="M4" s="106">
        <v>45485</v>
      </c>
    </row>
    <row r="5" spans="1:15" s="24" customFormat="1" ht="4.5" customHeight="1" x14ac:dyDescent="0.2">
      <c r="A5" s="9"/>
      <c r="B5" s="114"/>
      <c r="C5" s="114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68</v>
      </c>
      <c r="F6" s="56" t="s">
        <v>4</v>
      </c>
      <c r="G6" s="57" t="s">
        <v>5</v>
      </c>
      <c r="H6" s="54" t="s">
        <v>2</v>
      </c>
      <c r="I6" s="95" t="s">
        <v>43</v>
      </c>
      <c r="J6" s="96" t="s">
        <v>44</v>
      </c>
      <c r="K6" s="93" t="s">
        <v>70</v>
      </c>
      <c r="L6" s="94" t="s">
        <v>50</v>
      </c>
      <c r="M6" s="58" t="s">
        <v>6</v>
      </c>
    </row>
    <row r="7" spans="1:15" ht="21.95" customHeight="1" x14ac:dyDescent="0.2">
      <c r="A7" s="59">
        <v>1</v>
      </c>
      <c r="B7" s="61" t="s">
        <v>77</v>
      </c>
      <c r="C7" s="61" t="s">
        <v>78</v>
      </c>
      <c r="D7" s="61" t="s">
        <v>51</v>
      </c>
      <c r="E7" s="61" t="s">
        <v>79</v>
      </c>
      <c r="F7" s="61" t="s">
        <v>80</v>
      </c>
      <c r="G7" s="61" t="s">
        <v>81</v>
      </c>
      <c r="H7" s="59" t="s">
        <v>82</v>
      </c>
      <c r="I7" s="110">
        <v>45302</v>
      </c>
      <c r="J7" s="63">
        <v>4</v>
      </c>
      <c r="K7" s="64">
        <v>0</v>
      </c>
      <c r="L7" s="59" t="s">
        <v>83</v>
      </c>
      <c r="M7" s="65">
        <v>1</v>
      </c>
    </row>
    <row r="8" spans="1:15" ht="21.95" customHeight="1" x14ac:dyDescent="0.2">
      <c r="A8" s="66">
        <v>2</v>
      </c>
      <c r="B8" s="61" t="s">
        <v>77</v>
      </c>
      <c r="C8" s="61" t="s">
        <v>78</v>
      </c>
      <c r="D8" s="61" t="s">
        <v>51</v>
      </c>
      <c r="E8" s="61" t="s">
        <v>84</v>
      </c>
      <c r="F8" s="61" t="s">
        <v>85</v>
      </c>
      <c r="G8" s="61" t="s">
        <v>81</v>
      </c>
      <c r="H8" s="59" t="s">
        <v>82</v>
      </c>
      <c r="I8" s="110">
        <v>45305</v>
      </c>
      <c r="J8" s="63">
        <v>3</v>
      </c>
      <c r="K8" s="64">
        <v>0</v>
      </c>
      <c r="L8" s="59" t="s">
        <v>83</v>
      </c>
      <c r="M8" s="65">
        <v>2</v>
      </c>
    </row>
    <row r="9" spans="1:15" ht="21.95" customHeight="1" x14ac:dyDescent="0.2">
      <c r="A9" s="59">
        <v>3</v>
      </c>
      <c r="B9" s="61" t="s">
        <v>86</v>
      </c>
      <c r="C9" s="61" t="s">
        <v>87</v>
      </c>
      <c r="D9" s="61" t="s">
        <v>51</v>
      </c>
      <c r="E9" s="61" t="s">
        <v>88</v>
      </c>
      <c r="F9" s="61" t="s">
        <v>80</v>
      </c>
      <c r="G9" s="61" t="s">
        <v>81</v>
      </c>
      <c r="H9" s="59" t="s">
        <v>89</v>
      </c>
      <c r="I9" s="110">
        <v>45307</v>
      </c>
      <c r="J9" s="63">
        <v>0.3</v>
      </c>
      <c r="K9" s="64">
        <v>0</v>
      </c>
      <c r="L9" s="59" t="s">
        <v>83</v>
      </c>
      <c r="M9" s="65">
        <v>1</v>
      </c>
    </row>
    <row r="10" spans="1:15" ht="21.95" customHeight="1" x14ac:dyDescent="0.2">
      <c r="A10" s="66">
        <v>4</v>
      </c>
      <c r="B10" s="61" t="s">
        <v>86</v>
      </c>
      <c r="C10" s="61" t="s">
        <v>87</v>
      </c>
      <c r="D10" s="61" t="s">
        <v>51</v>
      </c>
      <c r="E10" s="61" t="s">
        <v>90</v>
      </c>
      <c r="F10" s="61" t="s">
        <v>85</v>
      </c>
      <c r="G10" s="61" t="s">
        <v>81</v>
      </c>
      <c r="H10" s="59" t="s">
        <v>82</v>
      </c>
      <c r="I10" s="110">
        <v>45467</v>
      </c>
      <c r="J10" s="63">
        <v>4</v>
      </c>
      <c r="K10" s="64">
        <v>0</v>
      </c>
      <c r="L10" s="59" t="s">
        <v>83</v>
      </c>
      <c r="M10" s="65">
        <v>2</v>
      </c>
    </row>
    <row r="11" spans="1:15" ht="21.95" customHeight="1" x14ac:dyDescent="0.3">
      <c r="A11" s="59">
        <v>5</v>
      </c>
      <c r="B11" s="98" t="s">
        <v>91</v>
      </c>
      <c r="C11" s="61" t="s">
        <v>92</v>
      </c>
      <c r="D11" s="61" t="s">
        <v>66</v>
      </c>
      <c r="E11" s="61" t="s">
        <v>93</v>
      </c>
      <c r="F11" s="61" t="s">
        <v>80</v>
      </c>
      <c r="G11" s="61" t="s">
        <v>81</v>
      </c>
      <c r="H11" s="59" t="s">
        <v>82</v>
      </c>
      <c r="I11" s="110">
        <v>45327</v>
      </c>
      <c r="J11" s="63">
        <v>4</v>
      </c>
      <c r="K11" s="64">
        <v>0</v>
      </c>
      <c r="L11" s="59" t="s">
        <v>83</v>
      </c>
      <c r="M11" s="65">
        <v>1</v>
      </c>
    </row>
    <row r="12" spans="1:15" ht="21.95" customHeight="1" x14ac:dyDescent="0.2">
      <c r="A12" s="66">
        <v>6</v>
      </c>
      <c r="B12" s="71" t="s">
        <v>91</v>
      </c>
      <c r="C12" s="61" t="s">
        <v>92</v>
      </c>
      <c r="D12" s="67" t="s">
        <v>66</v>
      </c>
      <c r="E12" s="67" t="s">
        <v>94</v>
      </c>
      <c r="F12" s="67" t="s">
        <v>95</v>
      </c>
      <c r="G12" s="67" t="s">
        <v>81</v>
      </c>
      <c r="H12" s="59" t="s">
        <v>82</v>
      </c>
      <c r="I12" s="110">
        <v>45334</v>
      </c>
      <c r="J12" s="69">
        <v>4</v>
      </c>
      <c r="K12" s="64">
        <v>0</v>
      </c>
      <c r="L12" s="59" t="s">
        <v>83</v>
      </c>
      <c r="M12" s="65">
        <v>2</v>
      </c>
    </row>
    <row r="13" spans="1:15" ht="21.95" customHeight="1" x14ac:dyDescent="0.2">
      <c r="A13" s="59">
        <v>7</v>
      </c>
      <c r="B13" s="71" t="s">
        <v>96</v>
      </c>
      <c r="C13" s="67" t="s">
        <v>97</v>
      </c>
      <c r="D13" s="67" t="s">
        <v>66</v>
      </c>
      <c r="E13" s="67" t="s">
        <v>98</v>
      </c>
      <c r="F13" s="67" t="s">
        <v>80</v>
      </c>
      <c r="G13" s="67" t="s">
        <v>81</v>
      </c>
      <c r="H13" s="59" t="s">
        <v>82</v>
      </c>
      <c r="I13" s="110">
        <v>45324</v>
      </c>
      <c r="J13" s="69">
        <v>1</v>
      </c>
      <c r="K13" s="64">
        <v>0</v>
      </c>
      <c r="L13" s="59" t="s">
        <v>83</v>
      </c>
      <c r="M13" s="65">
        <v>1</v>
      </c>
    </row>
    <row r="14" spans="1:15" ht="21.95" customHeight="1" x14ac:dyDescent="0.2">
      <c r="A14" s="66">
        <v>8</v>
      </c>
      <c r="B14" s="71" t="s">
        <v>96</v>
      </c>
      <c r="C14" s="67" t="s">
        <v>97</v>
      </c>
      <c r="D14" s="67" t="s">
        <v>66</v>
      </c>
      <c r="E14" s="67" t="s">
        <v>94</v>
      </c>
      <c r="F14" s="67" t="s">
        <v>95</v>
      </c>
      <c r="G14" s="67" t="s">
        <v>81</v>
      </c>
      <c r="H14" s="59" t="s">
        <v>82</v>
      </c>
      <c r="I14" s="110">
        <v>45331</v>
      </c>
      <c r="J14" s="69">
        <v>4</v>
      </c>
      <c r="K14" s="64">
        <v>0</v>
      </c>
      <c r="L14" s="59" t="s">
        <v>83</v>
      </c>
      <c r="M14" s="65">
        <v>2</v>
      </c>
    </row>
    <row r="15" spans="1:15" ht="21.95" customHeight="1" x14ac:dyDescent="0.2">
      <c r="A15" s="59">
        <v>9</v>
      </c>
      <c r="B15" s="71" t="s">
        <v>99</v>
      </c>
      <c r="C15" s="67" t="s">
        <v>97</v>
      </c>
      <c r="D15" s="67" t="s">
        <v>66</v>
      </c>
      <c r="E15" s="67" t="s">
        <v>98</v>
      </c>
      <c r="F15" s="67" t="s">
        <v>80</v>
      </c>
      <c r="G15" s="67" t="s">
        <v>81</v>
      </c>
      <c r="H15" s="59" t="s">
        <v>82</v>
      </c>
      <c r="I15" s="110">
        <v>45323</v>
      </c>
      <c r="J15" s="69">
        <v>1</v>
      </c>
      <c r="K15" s="64">
        <v>0</v>
      </c>
      <c r="L15" s="59" t="s">
        <v>83</v>
      </c>
      <c r="M15" s="65">
        <v>1</v>
      </c>
    </row>
    <row r="16" spans="1:15" ht="21.95" customHeight="1" x14ac:dyDescent="0.2">
      <c r="A16" s="66">
        <v>10</v>
      </c>
      <c r="B16" s="71" t="s">
        <v>99</v>
      </c>
      <c r="C16" s="67" t="s">
        <v>97</v>
      </c>
      <c r="D16" s="67" t="s">
        <v>66</v>
      </c>
      <c r="E16" s="67" t="s">
        <v>94</v>
      </c>
      <c r="F16" s="67" t="s">
        <v>95</v>
      </c>
      <c r="G16" s="67" t="s">
        <v>81</v>
      </c>
      <c r="H16" s="59" t="s">
        <v>82</v>
      </c>
      <c r="I16" s="110">
        <v>45323</v>
      </c>
      <c r="J16" s="69">
        <v>4</v>
      </c>
      <c r="K16" s="64">
        <v>0</v>
      </c>
      <c r="L16" s="59" t="s">
        <v>83</v>
      </c>
      <c r="M16" s="65">
        <v>2</v>
      </c>
    </row>
    <row r="17" spans="1:13" ht="21.95" customHeight="1" x14ac:dyDescent="0.2">
      <c r="A17" s="59">
        <v>11</v>
      </c>
      <c r="B17" s="60" t="s">
        <v>100</v>
      </c>
      <c r="C17" s="61" t="s">
        <v>101</v>
      </c>
      <c r="D17" s="61" t="s">
        <v>51</v>
      </c>
      <c r="E17" s="67" t="s">
        <v>88</v>
      </c>
      <c r="F17" s="61" t="s">
        <v>80</v>
      </c>
      <c r="G17" s="62" t="s">
        <v>81</v>
      </c>
      <c r="H17" s="59" t="s">
        <v>89</v>
      </c>
      <c r="I17" s="110">
        <v>45314</v>
      </c>
      <c r="J17" s="63">
        <v>0.3</v>
      </c>
      <c r="K17" s="64">
        <v>0</v>
      </c>
      <c r="L17" s="59" t="s">
        <v>83</v>
      </c>
      <c r="M17" s="65">
        <v>1</v>
      </c>
    </row>
    <row r="18" spans="1:13" ht="21.95" customHeight="1" x14ac:dyDescent="0.2">
      <c r="A18" s="66">
        <v>12</v>
      </c>
      <c r="B18" s="60" t="s">
        <v>100</v>
      </c>
      <c r="C18" s="61" t="s">
        <v>101</v>
      </c>
      <c r="D18" s="61" t="s">
        <v>51</v>
      </c>
      <c r="E18" s="67" t="s">
        <v>90</v>
      </c>
      <c r="F18" s="67" t="s">
        <v>85</v>
      </c>
      <c r="G18" s="68" t="s">
        <v>81</v>
      </c>
      <c r="H18" s="66" t="s">
        <v>82</v>
      </c>
      <c r="I18" s="110">
        <v>45481</v>
      </c>
      <c r="J18" s="69">
        <v>4</v>
      </c>
      <c r="K18" s="70">
        <v>0</v>
      </c>
      <c r="L18" s="59" t="s">
        <v>83</v>
      </c>
      <c r="M18" s="65">
        <v>2</v>
      </c>
    </row>
    <row r="19" spans="1:13" ht="21.95" customHeight="1" x14ac:dyDescent="0.2">
      <c r="A19" s="59">
        <v>13</v>
      </c>
      <c r="B19" s="71" t="s">
        <v>102</v>
      </c>
      <c r="C19" s="67" t="s">
        <v>103</v>
      </c>
      <c r="D19" s="67" t="s">
        <v>51</v>
      </c>
      <c r="E19" s="67" t="s">
        <v>88</v>
      </c>
      <c r="F19" s="67" t="s">
        <v>80</v>
      </c>
      <c r="G19" s="67" t="s">
        <v>81</v>
      </c>
      <c r="H19" s="59" t="s">
        <v>89</v>
      </c>
      <c r="I19" s="110">
        <v>45483</v>
      </c>
      <c r="J19" s="69">
        <v>0.3</v>
      </c>
      <c r="K19" s="70">
        <v>0</v>
      </c>
      <c r="L19" s="59" t="s">
        <v>83</v>
      </c>
      <c r="M19" s="65">
        <v>1</v>
      </c>
    </row>
    <row r="20" spans="1:13" ht="21.95" customHeight="1" x14ac:dyDescent="0.2">
      <c r="A20" s="66">
        <v>14</v>
      </c>
      <c r="B20" s="71" t="s">
        <v>102</v>
      </c>
      <c r="C20" s="67" t="s">
        <v>103</v>
      </c>
      <c r="D20" s="67" t="s">
        <v>51</v>
      </c>
      <c r="E20" s="67" t="s">
        <v>104</v>
      </c>
      <c r="F20" s="67" t="s">
        <v>95</v>
      </c>
      <c r="G20" s="67" t="s">
        <v>105</v>
      </c>
      <c r="H20" s="66" t="s">
        <v>106</v>
      </c>
      <c r="I20" s="110" t="s">
        <v>107</v>
      </c>
      <c r="J20" s="69"/>
      <c r="K20" s="70">
        <v>0</v>
      </c>
      <c r="L20" s="59" t="s">
        <v>108</v>
      </c>
      <c r="M20" s="65">
        <v>2</v>
      </c>
    </row>
    <row r="21" spans="1:13" ht="21.95" customHeight="1" x14ac:dyDescent="0.2">
      <c r="A21" s="59">
        <v>15</v>
      </c>
      <c r="B21" s="71" t="s">
        <v>109</v>
      </c>
      <c r="C21" s="61" t="s">
        <v>103</v>
      </c>
      <c r="D21" s="67" t="s">
        <v>51</v>
      </c>
      <c r="E21" s="67" t="s">
        <v>88</v>
      </c>
      <c r="F21" s="67" t="s">
        <v>80</v>
      </c>
      <c r="G21" s="67" t="s">
        <v>81</v>
      </c>
      <c r="H21" s="59" t="s">
        <v>89</v>
      </c>
      <c r="I21" s="110">
        <v>45313</v>
      </c>
      <c r="J21" s="69">
        <v>0.3</v>
      </c>
      <c r="K21" s="70">
        <v>0</v>
      </c>
      <c r="L21" s="59" t="s">
        <v>83</v>
      </c>
      <c r="M21" s="65">
        <v>1</v>
      </c>
    </row>
    <row r="22" spans="1:13" ht="21.95" customHeight="1" x14ac:dyDescent="0.2">
      <c r="A22" s="66">
        <v>16</v>
      </c>
      <c r="B22" s="71" t="s">
        <v>109</v>
      </c>
      <c r="C22" s="61" t="s">
        <v>103</v>
      </c>
      <c r="D22" s="67" t="s">
        <v>51</v>
      </c>
      <c r="E22" s="67" t="s">
        <v>110</v>
      </c>
      <c r="F22" s="67" t="s">
        <v>95</v>
      </c>
      <c r="G22" s="67" t="s">
        <v>111</v>
      </c>
      <c r="H22" s="66" t="s">
        <v>106</v>
      </c>
      <c r="I22" s="110" t="s">
        <v>107</v>
      </c>
      <c r="J22" s="69"/>
      <c r="K22" s="70">
        <v>0</v>
      </c>
      <c r="L22" s="59" t="s">
        <v>108</v>
      </c>
      <c r="M22" s="65">
        <v>2</v>
      </c>
    </row>
    <row r="23" spans="1:13" ht="21.95" customHeight="1" x14ac:dyDescent="0.2">
      <c r="A23" s="59">
        <v>17</v>
      </c>
      <c r="B23" s="71" t="s">
        <v>112</v>
      </c>
      <c r="C23" s="61" t="s">
        <v>103</v>
      </c>
      <c r="D23" s="67" t="s">
        <v>51</v>
      </c>
      <c r="E23" s="67" t="s">
        <v>88</v>
      </c>
      <c r="F23" s="67" t="s">
        <v>80</v>
      </c>
      <c r="G23" s="67" t="s">
        <v>81</v>
      </c>
      <c r="H23" s="59" t="s">
        <v>89</v>
      </c>
      <c r="I23" s="110">
        <v>45323</v>
      </c>
      <c r="J23" s="69">
        <v>0.3</v>
      </c>
      <c r="K23" s="70">
        <v>0</v>
      </c>
      <c r="L23" s="59" t="s">
        <v>83</v>
      </c>
      <c r="M23" s="65">
        <v>1</v>
      </c>
    </row>
    <row r="24" spans="1:13" ht="21.95" customHeight="1" x14ac:dyDescent="0.2">
      <c r="A24" s="66">
        <v>18</v>
      </c>
      <c r="B24" s="71" t="s">
        <v>112</v>
      </c>
      <c r="C24" s="61" t="s">
        <v>103</v>
      </c>
      <c r="D24" s="67" t="s">
        <v>51</v>
      </c>
      <c r="E24" s="67" t="s">
        <v>113</v>
      </c>
      <c r="F24" s="67" t="s">
        <v>95</v>
      </c>
      <c r="G24" s="67" t="s">
        <v>81</v>
      </c>
      <c r="H24" s="66" t="s">
        <v>82</v>
      </c>
      <c r="I24" s="110">
        <v>45324</v>
      </c>
      <c r="J24" s="69">
        <v>4</v>
      </c>
      <c r="K24" s="70">
        <v>0</v>
      </c>
      <c r="L24" s="59" t="s">
        <v>108</v>
      </c>
      <c r="M24" s="65">
        <v>2</v>
      </c>
    </row>
    <row r="25" spans="1:13" ht="21.95" customHeight="1" x14ac:dyDescent="0.2">
      <c r="A25" s="59">
        <v>19</v>
      </c>
      <c r="B25" s="71" t="s">
        <v>114</v>
      </c>
      <c r="C25" s="67" t="s">
        <v>115</v>
      </c>
      <c r="D25" s="67" t="s">
        <v>66</v>
      </c>
      <c r="E25" s="67" t="s">
        <v>88</v>
      </c>
      <c r="F25" s="67" t="s">
        <v>80</v>
      </c>
      <c r="G25" s="67" t="s">
        <v>81</v>
      </c>
      <c r="H25" s="59" t="s">
        <v>89</v>
      </c>
      <c r="I25" s="110">
        <v>45314</v>
      </c>
      <c r="J25" s="69">
        <v>0.3</v>
      </c>
      <c r="K25" s="70">
        <v>0</v>
      </c>
      <c r="L25" s="59" t="s">
        <v>83</v>
      </c>
      <c r="M25" s="65">
        <v>1</v>
      </c>
    </row>
    <row r="26" spans="1:13" ht="21.95" customHeight="1" x14ac:dyDescent="0.2">
      <c r="A26" s="66">
        <v>20</v>
      </c>
      <c r="B26" s="71" t="s">
        <v>114</v>
      </c>
      <c r="C26" s="67" t="s">
        <v>115</v>
      </c>
      <c r="D26" s="67" t="s">
        <v>66</v>
      </c>
      <c r="E26" s="67" t="s">
        <v>116</v>
      </c>
      <c r="F26" s="67" t="s">
        <v>95</v>
      </c>
      <c r="G26" s="67" t="s">
        <v>105</v>
      </c>
      <c r="H26" s="66" t="s">
        <v>106</v>
      </c>
      <c r="I26" s="110" t="s">
        <v>107</v>
      </c>
      <c r="J26" s="69"/>
      <c r="K26" s="70">
        <v>0</v>
      </c>
      <c r="L26" s="59" t="s">
        <v>108</v>
      </c>
      <c r="M26" s="65">
        <v>2</v>
      </c>
    </row>
    <row r="27" spans="1:13" ht="21.95" customHeight="1" x14ac:dyDescent="0.2">
      <c r="A27" s="59">
        <v>21</v>
      </c>
      <c r="B27" s="71" t="s">
        <v>117</v>
      </c>
      <c r="C27" s="67" t="s">
        <v>78</v>
      </c>
      <c r="D27" s="67" t="s">
        <v>51</v>
      </c>
      <c r="E27" s="67" t="s">
        <v>118</v>
      </c>
      <c r="F27" s="67" t="s">
        <v>80</v>
      </c>
      <c r="G27" s="67" t="s">
        <v>81</v>
      </c>
      <c r="H27" s="66" t="s">
        <v>89</v>
      </c>
      <c r="I27" s="110" t="s">
        <v>119</v>
      </c>
      <c r="J27" s="69">
        <v>1</v>
      </c>
      <c r="K27" s="70">
        <v>0</v>
      </c>
      <c r="L27" s="59" t="s">
        <v>83</v>
      </c>
      <c r="M27" s="65">
        <v>1</v>
      </c>
    </row>
    <row r="28" spans="1:13" ht="21.95" customHeight="1" x14ac:dyDescent="0.2">
      <c r="A28" s="66">
        <v>22</v>
      </c>
      <c r="B28" s="71" t="s">
        <v>117</v>
      </c>
      <c r="C28" s="67" t="s">
        <v>78</v>
      </c>
      <c r="D28" s="67" t="s">
        <v>51</v>
      </c>
      <c r="E28" s="67" t="s">
        <v>120</v>
      </c>
      <c r="F28" s="67" t="s">
        <v>121</v>
      </c>
      <c r="G28" s="67" t="s">
        <v>105</v>
      </c>
      <c r="H28" s="66" t="s">
        <v>106</v>
      </c>
      <c r="I28" s="110" t="s">
        <v>122</v>
      </c>
      <c r="J28" s="69"/>
      <c r="K28" s="70">
        <v>0</v>
      </c>
      <c r="L28" s="59" t="s">
        <v>108</v>
      </c>
      <c r="M28" s="65">
        <v>2</v>
      </c>
    </row>
    <row r="29" spans="1:13" ht="21.95" customHeight="1" x14ac:dyDescent="0.2">
      <c r="A29" s="59">
        <v>23</v>
      </c>
      <c r="B29" s="71" t="s">
        <v>123</v>
      </c>
      <c r="C29" s="67" t="s">
        <v>78</v>
      </c>
      <c r="D29" s="67" t="s">
        <v>51</v>
      </c>
      <c r="E29" s="67" t="s">
        <v>124</v>
      </c>
      <c r="F29" s="67" t="s">
        <v>80</v>
      </c>
      <c r="G29" s="67" t="s">
        <v>81</v>
      </c>
      <c r="H29" s="66" t="s">
        <v>125</v>
      </c>
      <c r="I29" s="110" t="s">
        <v>126</v>
      </c>
      <c r="J29" s="69">
        <v>3</v>
      </c>
      <c r="K29" s="70">
        <v>0</v>
      </c>
      <c r="L29" s="59" t="s">
        <v>83</v>
      </c>
      <c r="M29" s="65">
        <v>1</v>
      </c>
    </row>
    <row r="30" spans="1:13" ht="21.95" customHeight="1" x14ac:dyDescent="0.2">
      <c r="A30" s="66">
        <v>24</v>
      </c>
      <c r="B30" s="71" t="s">
        <v>123</v>
      </c>
      <c r="C30" s="67" t="s">
        <v>78</v>
      </c>
      <c r="D30" s="67" t="s">
        <v>51</v>
      </c>
      <c r="E30" s="67" t="s">
        <v>127</v>
      </c>
      <c r="F30" s="67" t="s">
        <v>95</v>
      </c>
      <c r="G30" s="67" t="s">
        <v>81</v>
      </c>
      <c r="H30" s="66" t="s">
        <v>125</v>
      </c>
      <c r="I30" s="110" t="s">
        <v>126</v>
      </c>
      <c r="J30" s="69">
        <v>3</v>
      </c>
      <c r="K30" s="70">
        <v>0</v>
      </c>
      <c r="L30" s="59" t="s">
        <v>83</v>
      </c>
      <c r="M30" s="65">
        <v>2</v>
      </c>
    </row>
    <row r="31" spans="1:13" ht="21.95" customHeight="1" x14ac:dyDescent="0.2">
      <c r="A31" s="59">
        <v>25</v>
      </c>
      <c r="B31" s="71" t="s">
        <v>128</v>
      </c>
      <c r="C31" s="67" t="s">
        <v>78</v>
      </c>
      <c r="D31" s="67" t="s">
        <v>51</v>
      </c>
      <c r="E31" s="67" t="s">
        <v>124</v>
      </c>
      <c r="F31" s="67" t="s">
        <v>80</v>
      </c>
      <c r="G31" s="67" t="s">
        <v>81</v>
      </c>
      <c r="H31" s="66" t="s">
        <v>125</v>
      </c>
      <c r="I31" s="110" t="s">
        <v>129</v>
      </c>
      <c r="J31" s="69">
        <v>3</v>
      </c>
      <c r="K31" s="70">
        <v>0</v>
      </c>
      <c r="L31" s="59" t="s">
        <v>83</v>
      </c>
      <c r="M31" s="65">
        <v>1</v>
      </c>
    </row>
    <row r="32" spans="1:13" ht="21.95" customHeight="1" x14ac:dyDescent="0.2">
      <c r="A32" s="66">
        <v>26</v>
      </c>
      <c r="B32" s="71" t="s">
        <v>128</v>
      </c>
      <c r="C32" s="67" t="s">
        <v>78</v>
      </c>
      <c r="D32" s="67" t="s">
        <v>51</v>
      </c>
      <c r="E32" s="67" t="s">
        <v>127</v>
      </c>
      <c r="F32" s="67" t="s">
        <v>95</v>
      </c>
      <c r="G32" s="67" t="s">
        <v>81</v>
      </c>
      <c r="H32" s="66" t="s">
        <v>125</v>
      </c>
      <c r="I32" s="110" t="s">
        <v>129</v>
      </c>
      <c r="J32" s="69">
        <v>3</v>
      </c>
      <c r="K32" s="70">
        <v>0</v>
      </c>
      <c r="L32" s="59" t="s">
        <v>83</v>
      </c>
      <c r="M32" s="65">
        <v>2</v>
      </c>
    </row>
    <row r="33" spans="1:13" ht="21.95" customHeight="1" x14ac:dyDescent="0.2">
      <c r="A33" s="59">
        <v>27</v>
      </c>
      <c r="B33" s="71" t="s">
        <v>130</v>
      </c>
      <c r="C33" s="67" t="s">
        <v>78</v>
      </c>
      <c r="D33" s="67" t="s">
        <v>51</v>
      </c>
      <c r="E33" s="67" t="s">
        <v>131</v>
      </c>
      <c r="F33" s="67" t="s">
        <v>80</v>
      </c>
      <c r="G33" s="67" t="s">
        <v>81</v>
      </c>
      <c r="H33" s="66" t="s">
        <v>89</v>
      </c>
      <c r="I33" s="110" t="s">
        <v>132</v>
      </c>
      <c r="J33" s="69">
        <v>0.3</v>
      </c>
      <c r="K33" s="70">
        <v>0</v>
      </c>
      <c r="L33" s="59" t="s">
        <v>83</v>
      </c>
      <c r="M33" s="65">
        <v>1</v>
      </c>
    </row>
    <row r="34" spans="1:13" ht="21.95" customHeight="1" x14ac:dyDescent="0.2">
      <c r="A34" s="66">
        <v>28</v>
      </c>
      <c r="B34" s="71" t="s">
        <v>130</v>
      </c>
      <c r="C34" s="67" t="s">
        <v>78</v>
      </c>
      <c r="D34" s="67" t="s">
        <v>51</v>
      </c>
      <c r="E34" s="67" t="s">
        <v>133</v>
      </c>
      <c r="F34" s="67" t="s">
        <v>95</v>
      </c>
      <c r="G34" s="67" t="s">
        <v>81</v>
      </c>
      <c r="H34" s="66" t="s">
        <v>125</v>
      </c>
      <c r="I34" s="110" t="s">
        <v>132</v>
      </c>
      <c r="J34" s="69">
        <v>1</v>
      </c>
      <c r="K34" s="70">
        <v>0</v>
      </c>
      <c r="L34" s="59" t="s">
        <v>83</v>
      </c>
      <c r="M34" s="65">
        <v>2</v>
      </c>
    </row>
    <row r="35" spans="1:13" ht="21.95" customHeight="1" x14ac:dyDescent="0.2">
      <c r="A35" s="59">
        <v>29</v>
      </c>
      <c r="B35" s="71" t="s">
        <v>134</v>
      </c>
      <c r="C35" s="67" t="s">
        <v>78</v>
      </c>
      <c r="D35" s="67" t="s">
        <v>51</v>
      </c>
      <c r="E35" s="67" t="s">
        <v>131</v>
      </c>
      <c r="F35" s="67" t="s">
        <v>80</v>
      </c>
      <c r="G35" s="67" t="s">
        <v>81</v>
      </c>
      <c r="H35" s="66" t="s">
        <v>125</v>
      </c>
      <c r="I35" s="110" t="s">
        <v>132</v>
      </c>
      <c r="J35" s="69">
        <v>4</v>
      </c>
      <c r="K35" s="70">
        <v>0</v>
      </c>
      <c r="L35" s="59" t="s">
        <v>83</v>
      </c>
      <c r="M35" s="65">
        <v>1</v>
      </c>
    </row>
    <row r="36" spans="1:13" ht="21.95" customHeight="1" x14ac:dyDescent="0.2">
      <c r="A36" s="66">
        <v>30</v>
      </c>
      <c r="B36" s="71" t="s">
        <v>134</v>
      </c>
      <c r="C36" s="67" t="s">
        <v>78</v>
      </c>
      <c r="D36" s="67" t="s">
        <v>51</v>
      </c>
      <c r="E36" s="67" t="s">
        <v>133</v>
      </c>
      <c r="F36" s="67" t="s">
        <v>95</v>
      </c>
      <c r="G36" s="67" t="s">
        <v>81</v>
      </c>
      <c r="H36" s="66" t="s">
        <v>125</v>
      </c>
      <c r="I36" s="110" t="s">
        <v>132</v>
      </c>
      <c r="J36" s="69">
        <v>1</v>
      </c>
      <c r="K36" s="70">
        <v>0</v>
      </c>
      <c r="L36" s="59" t="s">
        <v>83</v>
      </c>
      <c r="M36" s="65">
        <v>2</v>
      </c>
    </row>
    <row r="37" spans="1:13" ht="21.95" customHeight="1" x14ac:dyDescent="0.2">
      <c r="A37" s="59">
        <v>31</v>
      </c>
      <c r="B37" s="71" t="s">
        <v>135</v>
      </c>
      <c r="C37" s="67" t="s">
        <v>136</v>
      </c>
      <c r="D37" s="67" t="s">
        <v>51</v>
      </c>
      <c r="E37" s="67" t="s">
        <v>137</v>
      </c>
      <c r="F37" s="67" t="s">
        <v>80</v>
      </c>
      <c r="G37" s="67" t="s">
        <v>81</v>
      </c>
      <c r="H37" s="66" t="s">
        <v>89</v>
      </c>
      <c r="I37" s="110" t="s">
        <v>138</v>
      </c>
      <c r="J37" s="69">
        <v>1.3</v>
      </c>
      <c r="K37" s="70">
        <v>0</v>
      </c>
      <c r="L37" s="59" t="s">
        <v>83</v>
      </c>
      <c r="M37" s="65">
        <v>1</v>
      </c>
    </row>
    <row r="38" spans="1:13" ht="21.95" customHeight="1" x14ac:dyDescent="0.2">
      <c r="A38" s="66">
        <v>32</v>
      </c>
      <c r="B38" s="71" t="s">
        <v>135</v>
      </c>
      <c r="C38" s="67" t="s">
        <v>136</v>
      </c>
      <c r="D38" s="67" t="s">
        <v>51</v>
      </c>
      <c r="E38" s="67" t="s">
        <v>139</v>
      </c>
      <c r="F38" s="67" t="s">
        <v>95</v>
      </c>
      <c r="G38" s="67" t="s">
        <v>140</v>
      </c>
      <c r="H38" s="66" t="s">
        <v>141</v>
      </c>
      <c r="I38" s="110" t="s">
        <v>138</v>
      </c>
      <c r="J38" s="69" t="s">
        <v>142</v>
      </c>
      <c r="K38" s="70">
        <v>0</v>
      </c>
      <c r="L38" s="59" t="s">
        <v>108</v>
      </c>
      <c r="M38" s="65">
        <v>2</v>
      </c>
    </row>
    <row r="39" spans="1:13" ht="21.95" customHeight="1" x14ac:dyDescent="0.2">
      <c r="A39" s="59">
        <v>33</v>
      </c>
      <c r="B39" s="71" t="s">
        <v>143</v>
      </c>
      <c r="C39" s="67" t="s">
        <v>136</v>
      </c>
      <c r="D39" s="67" t="s">
        <v>51</v>
      </c>
      <c r="E39" s="67" t="s">
        <v>144</v>
      </c>
      <c r="F39" s="67" t="s">
        <v>80</v>
      </c>
      <c r="G39" s="67" t="s">
        <v>81</v>
      </c>
      <c r="H39" s="66" t="s">
        <v>125</v>
      </c>
      <c r="I39" s="110" t="s">
        <v>145</v>
      </c>
      <c r="J39" s="69">
        <v>4</v>
      </c>
      <c r="K39" s="70">
        <v>0</v>
      </c>
      <c r="L39" s="59" t="s">
        <v>83</v>
      </c>
      <c r="M39" s="65">
        <v>1</v>
      </c>
    </row>
    <row r="40" spans="1:13" ht="21.95" customHeight="1" x14ac:dyDescent="0.2">
      <c r="A40" s="66">
        <v>34</v>
      </c>
      <c r="B40" s="71" t="s">
        <v>143</v>
      </c>
      <c r="C40" s="67" t="s">
        <v>136</v>
      </c>
      <c r="D40" s="67" t="s">
        <v>51</v>
      </c>
      <c r="E40" s="67" t="s">
        <v>146</v>
      </c>
      <c r="F40" s="67" t="s">
        <v>147</v>
      </c>
      <c r="G40" s="67" t="s">
        <v>81</v>
      </c>
      <c r="H40" s="66" t="s">
        <v>125</v>
      </c>
      <c r="I40" s="110" t="s">
        <v>145</v>
      </c>
      <c r="J40" s="69">
        <v>4</v>
      </c>
      <c r="K40" s="70">
        <v>0</v>
      </c>
      <c r="L40" s="59" t="s">
        <v>83</v>
      </c>
      <c r="M40" s="65">
        <v>2</v>
      </c>
    </row>
    <row r="41" spans="1:13" ht="21.95" customHeight="1" x14ac:dyDescent="0.2">
      <c r="A41" s="59">
        <v>35</v>
      </c>
      <c r="B41" s="71" t="s">
        <v>148</v>
      </c>
      <c r="C41" s="67" t="s">
        <v>136</v>
      </c>
      <c r="D41" s="67" t="s">
        <v>51</v>
      </c>
      <c r="E41" s="67" t="s">
        <v>98</v>
      </c>
      <c r="F41" s="67" t="s">
        <v>80</v>
      </c>
      <c r="G41" s="67" t="s">
        <v>81</v>
      </c>
      <c r="H41" s="66" t="s">
        <v>125</v>
      </c>
      <c r="I41" s="110" t="s">
        <v>149</v>
      </c>
      <c r="J41" s="69">
        <v>1</v>
      </c>
      <c r="K41" s="70">
        <v>0</v>
      </c>
      <c r="L41" s="59" t="s">
        <v>83</v>
      </c>
      <c r="M41" s="65">
        <v>1</v>
      </c>
    </row>
    <row r="42" spans="1:13" ht="21.95" customHeight="1" x14ac:dyDescent="0.2">
      <c r="A42" s="66">
        <v>36</v>
      </c>
      <c r="B42" s="71" t="s">
        <v>148</v>
      </c>
      <c r="C42" s="67" t="s">
        <v>136</v>
      </c>
      <c r="D42" s="67" t="s">
        <v>51</v>
      </c>
      <c r="E42" s="67" t="s">
        <v>150</v>
      </c>
      <c r="F42" s="67" t="s">
        <v>95</v>
      </c>
      <c r="G42" s="67" t="s">
        <v>81</v>
      </c>
      <c r="H42" s="66" t="s">
        <v>125</v>
      </c>
      <c r="I42" s="110" t="s">
        <v>149</v>
      </c>
      <c r="J42" s="69">
        <v>1</v>
      </c>
      <c r="K42" s="70">
        <v>0</v>
      </c>
      <c r="L42" s="59" t="s">
        <v>83</v>
      </c>
      <c r="M42" s="65">
        <v>2</v>
      </c>
    </row>
    <row r="43" spans="1:13" ht="21.95" customHeight="1" x14ac:dyDescent="0.2">
      <c r="A43" s="59">
        <v>37</v>
      </c>
      <c r="B43" s="71" t="s">
        <v>151</v>
      </c>
      <c r="C43" s="67" t="s">
        <v>136</v>
      </c>
      <c r="D43" s="67" t="s">
        <v>51</v>
      </c>
      <c r="E43" s="67" t="s">
        <v>98</v>
      </c>
      <c r="F43" s="67" t="s">
        <v>80</v>
      </c>
      <c r="G43" s="67" t="s">
        <v>81</v>
      </c>
      <c r="H43" s="66" t="s">
        <v>125</v>
      </c>
      <c r="I43" s="110" t="s">
        <v>149</v>
      </c>
      <c r="J43" s="69">
        <v>1</v>
      </c>
      <c r="K43" s="70">
        <v>0</v>
      </c>
      <c r="L43" s="59" t="s">
        <v>83</v>
      </c>
      <c r="M43" s="65">
        <v>1</v>
      </c>
    </row>
    <row r="44" spans="1:13" ht="21.95" customHeight="1" x14ac:dyDescent="0.2">
      <c r="A44" s="66">
        <v>38</v>
      </c>
      <c r="B44" s="71" t="s">
        <v>151</v>
      </c>
      <c r="C44" s="67" t="s">
        <v>136</v>
      </c>
      <c r="D44" s="67" t="s">
        <v>51</v>
      </c>
      <c r="E44" s="67" t="s">
        <v>152</v>
      </c>
      <c r="F44" s="67" t="s">
        <v>147</v>
      </c>
      <c r="G44" s="67" t="s">
        <v>81</v>
      </c>
      <c r="H44" s="66" t="s">
        <v>125</v>
      </c>
      <c r="I44" s="110" t="s">
        <v>153</v>
      </c>
      <c r="J44" s="69">
        <v>4</v>
      </c>
      <c r="K44" s="70">
        <v>0</v>
      </c>
      <c r="L44" s="59" t="s">
        <v>83</v>
      </c>
      <c r="M44" s="65">
        <v>2</v>
      </c>
    </row>
    <row r="45" spans="1:13" ht="21.95" customHeight="1" x14ac:dyDescent="0.2">
      <c r="A45" s="59">
        <v>39</v>
      </c>
      <c r="B45" s="71" t="s">
        <v>154</v>
      </c>
      <c r="C45" s="67" t="s">
        <v>136</v>
      </c>
      <c r="D45" s="67" t="s">
        <v>51</v>
      </c>
      <c r="E45" s="67" t="s">
        <v>98</v>
      </c>
      <c r="F45" s="67" t="s">
        <v>80</v>
      </c>
      <c r="G45" s="67" t="s">
        <v>81</v>
      </c>
      <c r="H45" s="66" t="s">
        <v>125</v>
      </c>
      <c r="I45" s="110" t="s">
        <v>129</v>
      </c>
      <c r="J45" s="69">
        <v>1</v>
      </c>
      <c r="K45" s="70">
        <v>0</v>
      </c>
      <c r="L45" s="59" t="s">
        <v>83</v>
      </c>
      <c r="M45" s="65">
        <v>1</v>
      </c>
    </row>
    <row r="46" spans="1:13" ht="21.95" customHeight="1" x14ac:dyDescent="0.2">
      <c r="A46" s="66">
        <v>40</v>
      </c>
      <c r="B46" s="71" t="s">
        <v>154</v>
      </c>
      <c r="C46" s="67" t="s">
        <v>136</v>
      </c>
      <c r="D46" s="67" t="s">
        <v>51</v>
      </c>
      <c r="E46" s="67" t="s">
        <v>150</v>
      </c>
      <c r="F46" s="67" t="s">
        <v>95</v>
      </c>
      <c r="G46" s="67" t="s">
        <v>81</v>
      </c>
      <c r="H46" s="66" t="s">
        <v>125</v>
      </c>
      <c r="I46" s="110" t="s">
        <v>129</v>
      </c>
      <c r="J46" s="69">
        <v>1</v>
      </c>
      <c r="K46" s="70">
        <v>0</v>
      </c>
      <c r="L46" s="59" t="s">
        <v>83</v>
      </c>
      <c r="M46" s="65">
        <v>2</v>
      </c>
    </row>
    <row r="47" spans="1:13" ht="21.95" customHeight="1" x14ac:dyDescent="0.2">
      <c r="A47" s="59">
        <v>41</v>
      </c>
      <c r="B47" s="71" t="s">
        <v>155</v>
      </c>
      <c r="C47" s="67" t="s">
        <v>136</v>
      </c>
      <c r="D47" s="67" t="s">
        <v>51</v>
      </c>
      <c r="E47" s="67" t="s">
        <v>156</v>
      </c>
      <c r="F47" s="67" t="s">
        <v>80</v>
      </c>
      <c r="G47" s="67" t="s">
        <v>81</v>
      </c>
      <c r="H47" s="66" t="s">
        <v>89</v>
      </c>
      <c r="I47" s="110" t="s">
        <v>145</v>
      </c>
      <c r="J47" s="69">
        <v>1.5</v>
      </c>
      <c r="K47" s="70">
        <v>0</v>
      </c>
      <c r="L47" s="59" t="s">
        <v>83</v>
      </c>
      <c r="M47" s="65">
        <v>1</v>
      </c>
    </row>
    <row r="48" spans="1:13" ht="21.95" customHeight="1" x14ac:dyDescent="0.2">
      <c r="A48" s="66">
        <v>42</v>
      </c>
      <c r="B48" s="71" t="s">
        <v>155</v>
      </c>
      <c r="C48" s="67" t="s">
        <v>136</v>
      </c>
      <c r="D48" s="67" t="s">
        <v>51</v>
      </c>
      <c r="E48" s="67" t="s">
        <v>157</v>
      </c>
      <c r="F48" s="67" t="s">
        <v>95</v>
      </c>
      <c r="G48" s="67" t="s">
        <v>105</v>
      </c>
      <c r="H48" s="66" t="s">
        <v>106</v>
      </c>
      <c r="I48" s="110" t="s">
        <v>158</v>
      </c>
      <c r="J48" s="69"/>
      <c r="K48" s="70">
        <v>0</v>
      </c>
      <c r="L48" s="59" t="s">
        <v>108</v>
      </c>
      <c r="M48" s="65">
        <v>2</v>
      </c>
    </row>
    <row r="49" spans="1:13" ht="21.95" customHeight="1" x14ac:dyDescent="0.2">
      <c r="A49" s="59">
        <v>43</v>
      </c>
      <c r="B49" s="71" t="s">
        <v>159</v>
      </c>
      <c r="C49" s="67" t="s">
        <v>136</v>
      </c>
      <c r="D49" s="67" t="s">
        <v>51</v>
      </c>
      <c r="E49" s="67" t="s">
        <v>98</v>
      </c>
      <c r="F49" s="67" t="s">
        <v>80</v>
      </c>
      <c r="G49" s="67" t="s">
        <v>81</v>
      </c>
      <c r="H49" s="66" t="s">
        <v>125</v>
      </c>
      <c r="I49" s="110" t="s">
        <v>145</v>
      </c>
      <c r="J49" s="69">
        <v>1</v>
      </c>
      <c r="K49" s="70">
        <v>0</v>
      </c>
      <c r="L49" s="59" t="s">
        <v>83</v>
      </c>
      <c r="M49" s="65">
        <v>1</v>
      </c>
    </row>
    <row r="50" spans="1:13" ht="21.95" customHeight="1" x14ac:dyDescent="0.2">
      <c r="A50" s="66">
        <v>44</v>
      </c>
      <c r="B50" s="71" t="s">
        <v>159</v>
      </c>
      <c r="C50" s="67" t="s">
        <v>136</v>
      </c>
      <c r="D50" s="67" t="s">
        <v>51</v>
      </c>
      <c r="E50" s="67" t="s">
        <v>160</v>
      </c>
      <c r="F50" s="67" t="s">
        <v>161</v>
      </c>
      <c r="G50" s="67" t="s">
        <v>81</v>
      </c>
      <c r="H50" s="66" t="s">
        <v>125</v>
      </c>
      <c r="I50" s="110" t="s">
        <v>145</v>
      </c>
      <c r="J50" s="69">
        <v>5</v>
      </c>
      <c r="K50" s="70">
        <v>0</v>
      </c>
      <c r="L50" s="59" t="s">
        <v>83</v>
      </c>
      <c r="M50" s="65">
        <v>2</v>
      </c>
    </row>
    <row r="51" spans="1:13" ht="21.95" customHeight="1" x14ac:dyDescent="0.2">
      <c r="A51" s="59">
        <v>45</v>
      </c>
      <c r="B51" s="71" t="s">
        <v>162</v>
      </c>
      <c r="C51" s="67" t="s">
        <v>115</v>
      </c>
      <c r="D51" s="67" t="s">
        <v>66</v>
      </c>
      <c r="E51" s="67" t="s">
        <v>98</v>
      </c>
      <c r="F51" s="67" t="s">
        <v>80</v>
      </c>
      <c r="G51" s="67" t="s">
        <v>81</v>
      </c>
      <c r="H51" s="66" t="s">
        <v>125</v>
      </c>
      <c r="I51" s="110" t="s">
        <v>129</v>
      </c>
      <c r="J51" s="69">
        <v>1</v>
      </c>
      <c r="K51" s="70">
        <v>0</v>
      </c>
      <c r="L51" s="59" t="s">
        <v>83</v>
      </c>
      <c r="M51" s="65">
        <v>1</v>
      </c>
    </row>
    <row r="52" spans="1:13" ht="21.95" customHeight="1" x14ac:dyDescent="0.2">
      <c r="A52" s="66">
        <v>46</v>
      </c>
      <c r="B52" s="71" t="s">
        <v>162</v>
      </c>
      <c r="C52" s="67" t="s">
        <v>115</v>
      </c>
      <c r="D52" s="67" t="s">
        <v>66</v>
      </c>
      <c r="E52" s="67" t="s">
        <v>150</v>
      </c>
      <c r="F52" s="67" t="s">
        <v>95</v>
      </c>
      <c r="G52" s="67" t="s">
        <v>81</v>
      </c>
      <c r="H52" s="66" t="s">
        <v>125</v>
      </c>
      <c r="I52" s="110" t="s">
        <v>129</v>
      </c>
      <c r="J52" s="69">
        <v>1</v>
      </c>
      <c r="K52" s="70">
        <v>0</v>
      </c>
      <c r="L52" s="59" t="s">
        <v>83</v>
      </c>
      <c r="M52" s="65">
        <v>2</v>
      </c>
    </row>
    <row r="53" spans="1:13" ht="21.95" customHeight="1" x14ac:dyDescent="0.2">
      <c r="A53" s="59">
        <v>47</v>
      </c>
      <c r="B53" s="71" t="s">
        <v>163</v>
      </c>
      <c r="C53" s="67" t="s">
        <v>115</v>
      </c>
      <c r="D53" s="67" t="s">
        <v>66</v>
      </c>
      <c r="E53" s="67" t="s">
        <v>98</v>
      </c>
      <c r="F53" s="67" t="s">
        <v>80</v>
      </c>
      <c r="G53" s="67" t="s">
        <v>81</v>
      </c>
      <c r="H53" s="66" t="s">
        <v>125</v>
      </c>
      <c r="I53" s="110" t="s">
        <v>164</v>
      </c>
      <c r="J53" s="69">
        <v>1</v>
      </c>
      <c r="K53" s="70">
        <v>0</v>
      </c>
      <c r="L53" s="59" t="s">
        <v>83</v>
      </c>
      <c r="M53" s="65">
        <v>1</v>
      </c>
    </row>
    <row r="54" spans="1:13" ht="21.95" customHeight="1" x14ac:dyDescent="0.2">
      <c r="A54" s="66">
        <v>48</v>
      </c>
      <c r="B54" s="71" t="s">
        <v>163</v>
      </c>
      <c r="C54" s="67" t="s">
        <v>115</v>
      </c>
      <c r="D54" s="67" t="s">
        <v>66</v>
      </c>
      <c r="E54" s="67" t="s">
        <v>133</v>
      </c>
      <c r="F54" s="67" t="s">
        <v>95</v>
      </c>
      <c r="G54" s="67" t="s">
        <v>81</v>
      </c>
      <c r="H54" s="66" t="s">
        <v>125</v>
      </c>
      <c r="I54" s="110" t="s">
        <v>164</v>
      </c>
      <c r="J54" s="69">
        <v>1</v>
      </c>
      <c r="K54" s="70">
        <v>0</v>
      </c>
      <c r="L54" s="59" t="s">
        <v>83</v>
      </c>
      <c r="M54" s="65">
        <v>2</v>
      </c>
    </row>
    <row r="55" spans="1:13" ht="21.95" customHeight="1" x14ac:dyDescent="0.2">
      <c r="A55" s="59">
        <v>49</v>
      </c>
      <c r="B55" s="71" t="s">
        <v>165</v>
      </c>
      <c r="C55" s="67" t="s">
        <v>115</v>
      </c>
      <c r="D55" s="67" t="s">
        <v>66</v>
      </c>
      <c r="E55" s="67" t="s">
        <v>124</v>
      </c>
      <c r="F55" s="67" t="s">
        <v>80</v>
      </c>
      <c r="G55" s="67" t="s">
        <v>81</v>
      </c>
      <c r="H55" s="66" t="s">
        <v>125</v>
      </c>
      <c r="I55" s="110" t="s">
        <v>129</v>
      </c>
      <c r="J55" s="69">
        <v>3</v>
      </c>
      <c r="K55" s="70">
        <v>0</v>
      </c>
      <c r="L55" s="59" t="s">
        <v>83</v>
      </c>
      <c r="M55" s="65">
        <v>1</v>
      </c>
    </row>
    <row r="56" spans="1:13" ht="21.95" customHeight="1" x14ac:dyDescent="0.2">
      <c r="A56" s="66">
        <v>50</v>
      </c>
      <c r="B56" s="71" t="s">
        <v>165</v>
      </c>
      <c r="C56" s="67" t="s">
        <v>115</v>
      </c>
      <c r="D56" s="67" t="s">
        <v>66</v>
      </c>
      <c r="E56" s="67" t="s">
        <v>150</v>
      </c>
      <c r="F56" s="67" t="s">
        <v>95</v>
      </c>
      <c r="G56" s="67" t="s">
        <v>81</v>
      </c>
      <c r="H56" s="66" t="s">
        <v>125</v>
      </c>
      <c r="I56" s="110" t="s">
        <v>129</v>
      </c>
      <c r="J56" s="69">
        <v>1</v>
      </c>
      <c r="K56" s="70">
        <v>0</v>
      </c>
      <c r="L56" s="59" t="s">
        <v>83</v>
      </c>
      <c r="M56" s="65">
        <v>2</v>
      </c>
    </row>
    <row r="57" spans="1:13" ht="21.95" customHeight="1" x14ac:dyDescent="0.2">
      <c r="A57" s="59">
        <v>51</v>
      </c>
      <c r="B57" s="71" t="s">
        <v>166</v>
      </c>
      <c r="C57" s="67" t="s">
        <v>167</v>
      </c>
      <c r="D57" s="67" t="s">
        <v>66</v>
      </c>
      <c r="E57" s="67" t="s">
        <v>131</v>
      </c>
      <c r="F57" s="67" t="s">
        <v>80</v>
      </c>
      <c r="G57" s="67" t="s">
        <v>81</v>
      </c>
      <c r="H57" s="66" t="s">
        <v>89</v>
      </c>
      <c r="I57" s="110" t="s">
        <v>132</v>
      </c>
      <c r="J57" s="69">
        <v>0.3</v>
      </c>
      <c r="K57" s="70">
        <v>0</v>
      </c>
      <c r="L57" s="59" t="s">
        <v>83</v>
      </c>
      <c r="M57" s="65">
        <v>1</v>
      </c>
    </row>
    <row r="58" spans="1:13" ht="21.95" customHeight="1" x14ac:dyDescent="0.2">
      <c r="A58" s="66">
        <v>52</v>
      </c>
      <c r="B58" s="71" t="s">
        <v>166</v>
      </c>
      <c r="C58" s="67" t="s">
        <v>167</v>
      </c>
      <c r="D58" s="67" t="s">
        <v>66</v>
      </c>
      <c r="E58" s="67" t="s">
        <v>133</v>
      </c>
      <c r="F58" s="67" t="s">
        <v>95</v>
      </c>
      <c r="G58" s="67" t="s">
        <v>81</v>
      </c>
      <c r="H58" s="66" t="s">
        <v>125</v>
      </c>
      <c r="I58" s="110" t="s">
        <v>132</v>
      </c>
      <c r="J58" s="69">
        <v>1</v>
      </c>
      <c r="K58" s="70">
        <v>0</v>
      </c>
      <c r="L58" s="59" t="s">
        <v>83</v>
      </c>
      <c r="M58" s="65">
        <v>2</v>
      </c>
    </row>
    <row r="59" spans="1:13" ht="21.95" customHeight="1" x14ac:dyDescent="0.2">
      <c r="A59" s="59">
        <v>53</v>
      </c>
      <c r="B59" s="71" t="s">
        <v>168</v>
      </c>
      <c r="C59" s="67" t="s">
        <v>167</v>
      </c>
      <c r="D59" s="67" t="s">
        <v>66</v>
      </c>
      <c r="E59" s="67" t="s">
        <v>169</v>
      </c>
      <c r="F59" s="67" t="s">
        <v>80</v>
      </c>
      <c r="G59" s="67" t="s">
        <v>81</v>
      </c>
      <c r="H59" s="66" t="s">
        <v>89</v>
      </c>
      <c r="I59" s="110" t="s">
        <v>132</v>
      </c>
      <c r="J59" s="69">
        <v>1.3</v>
      </c>
      <c r="K59" s="70">
        <v>0</v>
      </c>
      <c r="L59" s="59" t="s">
        <v>83</v>
      </c>
      <c r="M59" s="65">
        <v>1</v>
      </c>
    </row>
    <row r="60" spans="1:13" ht="21.95" customHeight="1" x14ac:dyDescent="0.2">
      <c r="A60" s="66">
        <v>54</v>
      </c>
      <c r="B60" s="71" t="s">
        <v>168</v>
      </c>
      <c r="C60" s="67" t="s">
        <v>167</v>
      </c>
      <c r="D60" s="67" t="s">
        <v>66</v>
      </c>
      <c r="E60" s="67" t="s">
        <v>170</v>
      </c>
      <c r="F60" s="67" t="s">
        <v>161</v>
      </c>
      <c r="G60" s="67" t="s">
        <v>81</v>
      </c>
      <c r="H60" s="66" t="s">
        <v>89</v>
      </c>
      <c r="I60" s="110" t="s">
        <v>132</v>
      </c>
      <c r="J60" s="69">
        <v>1.45</v>
      </c>
      <c r="K60" s="70">
        <v>0</v>
      </c>
      <c r="L60" s="59" t="s">
        <v>83</v>
      </c>
      <c r="M60" s="65">
        <v>2</v>
      </c>
    </row>
    <row r="61" spans="1:13" ht="21.95" customHeight="1" x14ac:dyDescent="0.2">
      <c r="A61" s="59">
        <v>55</v>
      </c>
      <c r="B61" s="71" t="s">
        <v>171</v>
      </c>
      <c r="C61" s="67" t="s">
        <v>136</v>
      </c>
      <c r="D61" s="67" t="s">
        <v>51</v>
      </c>
      <c r="E61" s="67" t="s">
        <v>172</v>
      </c>
      <c r="F61" s="67" t="s">
        <v>80</v>
      </c>
      <c r="G61" s="67" t="s">
        <v>81</v>
      </c>
      <c r="H61" s="66" t="s">
        <v>125</v>
      </c>
      <c r="I61" s="110" t="s">
        <v>164</v>
      </c>
      <c r="J61" s="69">
        <v>3</v>
      </c>
      <c r="K61" s="70">
        <v>0</v>
      </c>
      <c r="L61" s="59" t="s">
        <v>83</v>
      </c>
      <c r="M61" s="65">
        <v>1</v>
      </c>
    </row>
    <row r="62" spans="1:13" ht="21.95" customHeight="1" x14ac:dyDescent="0.2">
      <c r="A62" s="66">
        <v>56</v>
      </c>
      <c r="B62" s="71" t="s">
        <v>171</v>
      </c>
      <c r="C62" s="67" t="s">
        <v>136</v>
      </c>
      <c r="D62" s="67" t="s">
        <v>51</v>
      </c>
      <c r="E62" s="67" t="s">
        <v>173</v>
      </c>
      <c r="F62" s="67" t="s">
        <v>95</v>
      </c>
      <c r="G62" s="67" t="s">
        <v>174</v>
      </c>
      <c r="H62" s="66" t="s">
        <v>175</v>
      </c>
      <c r="I62" s="110" t="s">
        <v>164</v>
      </c>
      <c r="J62" s="69">
        <v>2.2999999999999998</v>
      </c>
      <c r="K62" s="70">
        <v>0</v>
      </c>
      <c r="L62" s="59" t="s">
        <v>108</v>
      </c>
      <c r="M62" s="65">
        <v>2</v>
      </c>
    </row>
    <row r="63" spans="1:13" ht="21.95" customHeight="1" x14ac:dyDescent="0.2">
      <c r="A63" s="59">
        <v>57</v>
      </c>
      <c r="B63" s="71" t="s">
        <v>176</v>
      </c>
      <c r="C63" s="67" t="s">
        <v>177</v>
      </c>
      <c r="D63" s="67" t="s">
        <v>51</v>
      </c>
      <c r="E63" s="67" t="s">
        <v>88</v>
      </c>
      <c r="F63" s="67" t="s">
        <v>80</v>
      </c>
      <c r="G63" s="67" t="s">
        <v>81</v>
      </c>
      <c r="H63" s="66" t="s">
        <v>89</v>
      </c>
      <c r="I63" s="110" t="s">
        <v>178</v>
      </c>
      <c r="J63" s="69">
        <v>0.3</v>
      </c>
      <c r="K63" s="70">
        <v>0</v>
      </c>
      <c r="L63" s="59" t="s">
        <v>83</v>
      </c>
      <c r="M63" s="65">
        <v>1</v>
      </c>
    </row>
    <row r="64" spans="1:13" ht="21.95" customHeight="1" x14ac:dyDescent="0.2">
      <c r="A64" s="66">
        <v>58</v>
      </c>
      <c r="B64" s="71" t="s">
        <v>176</v>
      </c>
      <c r="C64" s="67" t="s">
        <v>177</v>
      </c>
      <c r="D64" s="67" t="s">
        <v>51</v>
      </c>
      <c r="E64" s="67" t="s">
        <v>179</v>
      </c>
      <c r="F64" s="67" t="s">
        <v>161</v>
      </c>
      <c r="G64" s="67" t="s">
        <v>105</v>
      </c>
      <c r="H64" s="66" t="s">
        <v>141</v>
      </c>
      <c r="I64" s="110" t="s">
        <v>180</v>
      </c>
      <c r="J64" s="69">
        <v>6</v>
      </c>
      <c r="K64" s="70">
        <v>0</v>
      </c>
      <c r="L64" s="59" t="s">
        <v>108</v>
      </c>
      <c r="M64" s="65">
        <v>2</v>
      </c>
    </row>
    <row r="65" spans="1:13" ht="21.95" customHeight="1" x14ac:dyDescent="0.2">
      <c r="A65" s="59">
        <v>59</v>
      </c>
      <c r="B65" s="71" t="s">
        <v>181</v>
      </c>
      <c r="C65" s="67" t="s">
        <v>182</v>
      </c>
      <c r="D65" s="67" t="s">
        <v>51</v>
      </c>
      <c r="E65" s="67" t="s">
        <v>88</v>
      </c>
      <c r="F65" s="67" t="s">
        <v>80</v>
      </c>
      <c r="G65" s="67" t="s">
        <v>81</v>
      </c>
      <c r="H65" s="66" t="s">
        <v>89</v>
      </c>
      <c r="I65" s="110" t="s">
        <v>183</v>
      </c>
      <c r="J65" s="69">
        <v>0.3</v>
      </c>
      <c r="K65" s="70" t="s">
        <v>184</v>
      </c>
      <c r="L65" s="59" t="s">
        <v>83</v>
      </c>
      <c r="M65" s="65">
        <v>1</v>
      </c>
    </row>
    <row r="66" spans="1:13" ht="21.95" customHeight="1" x14ac:dyDescent="0.2">
      <c r="A66" s="66">
        <v>60</v>
      </c>
      <c r="B66" s="71" t="s">
        <v>181</v>
      </c>
      <c r="C66" s="67" t="s">
        <v>182</v>
      </c>
      <c r="D66" s="67" t="s">
        <v>51</v>
      </c>
      <c r="E66" s="67" t="s">
        <v>185</v>
      </c>
      <c r="F66" s="67" t="s">
        <v>161</v>
      </c>
      <c r="G66" s="67" t="s">
        <v>105</v>
      </c>
      <c r="H66" s="66" t="s">
        <v>141</v>
      </c>
      <c r="I66" s="110" t="s">
        <v>183</v>
      </c>
      <c r="J66" s="69">
        <v>2</v>
      </c>
      <c r="K66" s="70" t="s">
        <v>184</v>
      </c>
      <c r="L66" s="59" t="s">
        <v>108</v>
      </c>
      <c r="M66" s="65">
        <v>2</v>
      </c>
    </row>
    <row r="67" spans="1:13" ht="21.95" customHeight="1" x14ac:dyDescent="0.2">
      <c r="A67" s="59">
        <v>61</v>
      </c>
      <c r="B67" s="71" t="s">
        <v>186</v>
      </c>
      <c r="C67" s="67" t="s">
        <v>182</v>
      </c>
      <c r="D67" s="67" t="s">
        <v>51</v>
      </c>
      <c r="E67" s="67" t="s">
        <v>169</v>
      </c>
      <c r="F67" s="67" t="s">
        <v>80</v>
      </c>
      <c r="G67" s="67" t="s">
        <v>81</v>
      </c>
      <c r="H67" s="66" t="s">
        <v>89</v>
      </c>
      <c r="I67" s="110" t="s">
        <v>183</v>
      </c>
      <c r="J67" s="69">
        <v>1.5</v>
      </c>
      <c r="K67" s="70" t="s">
        <v>184</v>
      </c>
      <c r="L67" s="59" t="s">
        <v>83</v>
      </c>
      <c r="M67" s="65">
        <v>1</v>
      </c>
    </row>
    <row r="68" spans="1:13" ht="21.95" customHeight="1" x14ac:dyDescent="0.2">
      <c r="A68" s="66">
        <v>62</v>
      </c>
      <c r="B68" s="71" t="s">
        <v>186</v>
      </c>
      <c r="C68" s="67" t="s">
        <v>182</v>
      </c>
      <c r="D68" s="67" t="s">
        <v>51</v>
      </c>
      <c r="E68" s="67" t="s">
        <v>187</v>
      </c>
      <c r="F68" s="67" t="s">
        <v>188</v>
      </c>
      <c r="G68" s="67" t="s">
        <v>140</v>
      </c>
      <c r="H68" s="66" t="s">
        <v>141</v>
      </c>
      <c r="I68" s="110" t="s">
        <v>183</v>
      </c>
      <c r="J68" s="69">
        <v>6</v>
      </c>
      <c r="K68" s="70" t="s">
        <v>184</v>
      </c>
      <c r="L68" s="59" t="s">
        <v>108</v>
      </c>
      <c r="M68" s="65">
        <v>2</v>
      </c>
    </row>
    <row r="69" spans="1:13" ht="21.95" customHeight="1" x14ac:dyDescent="0.2">
      <c r="A69" s="59">
        <v>63</v>
      </c>
      <c r="B69" s="71" t="s">
        <v>189</v>
      </c>
      <c r="C69" s="67" t="s">
        <v>182</v>
      </c>
      <c r="D69" s="67" t="s">
        <v>51</v>
      </c>
      <c r="E69" s="67" t="s">
        <v>88</v>
      </c>
      <c r="F69" s="67" t="s">
        <v>80</v>
      </c>
      <c r="G69" s="67" t="s">
        <v>81</v>
      </c>
      <c r="H69" s="66" t="s">
        <v>89</v>
      </c>
      <c r="I69" s="110" t="s">
        <v>190</v>
      </c>
      <c r="J69" s="69">
        <v>0.3</v>
      </c>
      <c r="K69" s="70"/>
      <c r="L69" s="59" t="s">
        <v>83</v>
      </c>
      <c r="M69" s="65">
        <v>1</v>
      </c>
    </row>
    <row r="70" spans="1:13" ht="21.95" customHeight="1" x14ac:dyDescent="0.2">
      <c r="A70" s="66">
        <v>64</v>
      </c>
      <c r="B70" s="71" t="s">
        <v>189</v>
      </c>
      <c r="C70" s="67" t="s">
        <v>182</v>
      </c>
      <c r="D70" s="67" t="s">
        <v>51</v>
      </c>
      <c r="E70" s="67" t="s">
        <v>191</v>
      </c>
      <c r="F70" s="67" t="s">
        <v>95</v>
      </c>
      <c r="G70" s="67" t="s">
        <v>140</v>
      </c>
      <c r="H70" s="66" t="s">
        <v>141</v>
      </c>
      <c r="I70" s="110" t="s">
        <v>192</v>
      </c>
      <c r="J70" s="69">
        <v>6</v>
      </c>
      <c r="K70" s="70"/>
      <c r="L70" s="59" t="s">
        <v>108</v>
      </c>
      <c r="M70" s="65">
        <v>2</v>
      </c>
    </row>
    <row r="71" spans="1:13" ht="21.95" customHeight="1" x14ac:dyDescent="0.2">
      <c r="A71" s="59">
        <v>65</v>
      </c>
      <c r="B71" s="71" t="s">
        <v>193</v>
      </c>
      <c r="C71" s="67" t="s">
        <v>182</v>
      </c>
      <c r="D71" s="67" t="s">
        <v>51</v>
      </c>
      <c r="E71" s="67" t="s">
        <v>88</v>
      </c>
      <c r="F71" s="67" t="s">
        <v>80</v>
      </c>
      <c r="G71" s="67" t="s">
        <v>194</v>
      </c>
      <c r="H71" s="66" t="s">
        <v>89</v>
      </c>
      <c r="I71" s="110" t="s">
        <v>183</v>
      </c>
      <c r="J71" s="69">
        <v>0.3</v>
      </c>
      <c r="K71" s="70" t="s">
        <v>184</v>
      </c>
      <c r="L71" s="59" t="s">
        <v>83</v>
      </c>
      <c r="M71" s="65">
        <v>1</v>
      </c>
    </row>
    <row r="72" spans="1:13" ht="21.95" customHeight="1" x14ac:dyDescent="0.2">
      <c r="A72" s="66">
        <v>66</v>
      </c>
      <c r="B72" s="71" t="s">
        <v>193</v>
      </c>
      <c r="C72" s="67" t="s">
        <v>182</v>
      </c>
      <c r="D72" s="67" t="s">
        <v>51</v>
      </c>
      <c r="E72" s="67" t="s">
        <v>185</v>
      </c>
      <c r="F72" s="67" t="s">
        <v>161</v>
      </c>
      <c r="G72" s="67" t="s">
        <v>105</v>
      </c>
      <c r="H72" s="66" t="s">
        <v>141</v>
      </c>
      <c r="I72" s="110" t="s">
        <v>183</v>
      </c>
      <c r="J72" s="69">
        <v>2</v>
      </c>
      <c r="K72" s="70" t="s">
        <v>184</v>
      </c>
      <c r="L72" s="59" t="s">
        <v>108</v>
      </c>
      <c r="M72" s="65">
        <v>2</v>
      </c>
    </row>
    <row r="73" spans="1:13" ht="21.95" customHeight="1" x14ac:dyDescent="0.2">
      <c r="A73" s="59">
        <v>67</v>
      </c>
      <c r="B73" s="71" t="s">
        <v>195</v>
      </c>
      <c r="C73" s="67" t="s">
        <v>182</v>
      </c>
      <c r="D73" s="67" t="s">
        <v>51</v>
      </c>
      <c r="E73" s="67" t="s">
        <v>196</v>
      </c>
      <c r="F73" s="67" t="s">
        <v>80</v>
      </c>
      <c r="G73" s="67" t="s">
        <v>81</v>
      </c>
      <c r="H73" s="66" t="s">
        <v>89</v>
      </c>
      <c r="I73" s="110" t="s">
        <v>197</v>
      </c>
      <c r="J73" s="69">
        <v>0.3</v>
      </c>
      <c r="K73" s="70"/>
      <c r="L73" s="59" t="s">
        <v>83</v>
      </c>
      <c r="M73" s="65">
        <v>1</v>
      </c>
    </row>
    <row r="74" spans="1:13" ht="21.95" customHeight="1" x14ac:dyDescent="0.2">
      <c r="A74" s="66">
        <v>68</v>
      </c>
      <c r="B74" s="71" t="s">
        <v>195</v>
      </c>
      <c r="C74" s="67" t="s">
        <v>182</v>
      </c>
      <c r="D74" s="67" t="s">
        <v>51</v>
      </c>
      <c r="E74" s="67" t="s">
        <v>98</v>
      </c>
      <c r="F74" s="67" t="s">
        <v>95</v>
      </c>
      <c r="G74" s="67" t="s">
        <v>81</v>
      </c>
      <c r="H74" s="66" t="s">
        <v>82</v>
      </c>
      <c r="I74" s="110" t="s">
        <v>198</v>
      </c>
      <c r="J74" s="69">
        <v>1</v>
      </c>
      <c r="K74" s="70"/>
      <c r="L74" s="59" t="s">
        <v>83</v>
      </c>
      <c r="M74" s="65">
        <v>2</v>
      </c>
    </row>
    <row r="75" spans="1:13" ht="21.95" customHeight="1" x14ac:dyDescent="0.2">
      <c r="A75" s="59">
        <v>69</v>
      </c>
      <c r="B75" s="71" t="s">
        <v>199</v>
      </c>
      <c r="C75" s="67" t="s">
        <v>182</v>
      </c>
      <c r="D75" s="67" t="s">
        <v>51</v>
      </c>
      <c r="E75" s="67" t="s">
        <v>200</v>
      </c>
      <c r="F75" s="67" t="s">
        <v>80</v>
      </c>
      <c r="G75" s="67" t="s">
        <v>194</v>
      </c>
      <c r="H75" s="66" t="s">
        <v>89</v>
      </c>
      <c r="I75" s="110" t="s">
        <v>183</v>
      </c>
      <c r="J75" s="69">
        <v>1.43</v>
      </c>
      <c r="K75" s="70" t="s">
        <v>184</v>
      </c>
      <c r="L75" s="59" t="s">
        <v>83</v>
      </c>
      <c r="M75" s="65">
        <v>1</v>
      </c>
    </row>
    <row r="76" spans="1:13" ht="21.95" customHeight="1" x14ac:dyDescent="0.2">
      <c r="A76" s="66">
        <v>70</v>
      </c>
      <c r="B76" s="71" t="s">
        <v>199</v>
      </c>
      <c r="C76" s="67" t="s">
        <v>182</v>
      </c>
      <c r="D76" s="67" t="s">
        <v>51</v>
      </c>
      <c r="E76" s="67" t="s">
        <v>201</v>
      </c>
      <c r="F76" s="67" t="s">
        <v>188</v>
      </c>
      <c r="G76" s="67" t="s">
        <v>140</v>
      </c>
      <c r="H76" s="66" t="s">
        <v>141</v>
      </c>
      <c r="I76" s="110" t="s">
        <v>183</v>
      </c>
      <c r="J76" s="69">
        <v>6</v>
      </c>
      <c r="K76" s="70" t="s">
        <v>184</v>
      </c>
      <c r="L76" s="59" t="s">
        <v>108</v>
      </c>
      <c r="M76" s="65">
        <v>2</v>
      </c>
    </row>
    <row r="77" spans="1:13" ht="21.95" customHeight="1" x14ac:dyDescent="0.2">
      <c r="A77" s="59">
        <v>71</v>
      </c>
      <c r="B77" s="71" t="s">
        <v>202</v>
      </c>
      <c r="C77" s="67" t="s">
        <v>203</v>
      </c>
      <c r="D77" s="67" t="s">
        <v>51</v>
      </c>
      <c r="E77" s="67" t="s">
        <v>204</v>
      </c>
      <c r="F77" s="67" t="s">
        <v>121</v>
      </c>
      <c r="G77" s="67" t="s">
        <v>81</v>
      </c>
      <c r="H77" s="66" t="s">
        <v>89</v>
      </c>
      <c r="I77" s="110" t="s">
        <v>205</v>
      </c>
      <c r="J77" s="69">
        <v>1.1499999999999999</v>
      </c>
      <c r="K77" s="70"/>
      <c r="L77" s="59" t="s">
        <v>83</v>
      </c>
      <c r="M77" s="65">
        <v>1</v>
      </c>
    </row>
    <row r="78" spans="1:13" ht="21.95" customHeight="1" x14ac:dyDescent="0.2">
      <c r="A78" s="66">
        <v>72</v>
      </c>
      <c r="B78" s="71" t="s">
        <v>202</v>
      </c>
      <c r="C78" s="67" t="s">
        <v>203</v>
      </c>
      <c r="D78" s="67" t="s">
        <v>51</v>
      </c>
      <c r="E78" s="67" t="s">
        <v>206</v>
      </c>
      <c r="F78" s="67" t="s">
        <v>85</v>
      </c>
      <c r="G78" s="67" t="s">
        <v>81</v>
      </c>
      <c r="H78" s="66" t="s">
        <v>82</v>
      </c>
      <c r="I78" s="110" t="s">
        <v>207</v>
      </c>
      <c r="J78" s="69">
        <v>3</v>
      </c>
      <c r="K78" s="70"/>
      <c r="L78" s="59" t="s">
        <v>83</v>
      </c>
      <c r="M78" s="65">
        <v>2</v>
      </c>
    </row>
    <row r="79" spans="1:13" ht="21.95" customHeight="1" x14ac:dyDescent="0.2">
      <c r="A79" s="59">
        <v>73</v>
      </c>
      <c r="B79" s="71" t="s">
        <v>208</v>
      </c>
      <c r="C79" s="67" t="s">
        <v>209</v>
      </c>
      <c r="D79" s="67" t="s">
        <v>51</v>
      </c>
      <c r="E79" s="67" t="s">
        <v>88</v>
      </c>
      <c r="F79" s="67" t="s">
        <v>210</v>
      </c>
      <c r="G79" s="67" t="s">
        <v>81</v>
      </c>
      <c r="H79" s="66" t="s">
        <v>89</v>
      </c>
      <c r="I79" s="110" t="s">
        <v>183</v>
      </c>
      <c r="J79" s="69">
        <v>0.5</v>
      </c>
      <c r="K79" s="70" t="s">
        <v>184</v>
      </c>
      <c r="L79" s="59" t="s">
        <v>83</v>
      </c>
      <c r="M79" s="65">
        <v>1</v>
      </c>
    </row>
    <row r="80" spans="1:13" ht="21.95" customHeight="1" x14ac:dyDescent="0.2">
      <c r="A80" s="66">
        <v>74</v>
      </c>
      <c r="B80" s="71" t="s">
        <v>208</v>
      </c>
      <c r="C80" s="67" t="s">
        <v>209</v>
      </c>
      <c r="D80" s="67" t="s">
        <v>51</v>
      </c>
      <c r="E80" s="67" t="s">
        <v>211</v>
      </c>
      <c r="F80" s="67" t="s">
        <v>161</v>
      </c>
      <c r="G80" s="67" t="s">
        <v>140</v>
      </c>
      <c r="H80" s="66" t="s">
        <v>141</v>
      </c>
      <c r="I80" s="110" t="s">
        <v>183</v>
      </c>
      <c r="J80" s="69">
        <v>3</v>
      </c>
      <c r="K80" s="70" t="s">
        <v>184</v>
      </c>
      <c r="L80" s="59" t="s">
        <v>108</v>
      </c>
      <c r="M80" s="65">
        <v>2</v>
      </c>
    </row>
    <row r="81" spans="1:13" ht="21.95" customHeight="1" x14ac:dyDescent="0.2">
      <c r="A81" s="59">
        <v>75</v>
      </c>
      <c r="B81" s="71" t="s">
        <v>212</v>
      </c>
      <c r="C81" s="67" t="s">
        <v>213</v>
      </c>
      <c r="D81" s="67" t="s">
        <v>51</v>
      </c>
      <c r="E81" s="67" t="s">
        <v>88</v>
      </c>
      <c r="F81" s="67" t="s">
        <v>214</v>
      </c>
      <c r="G81" s="67" t="s">
        <v>81</v>
      </c>
      <c r="H81" s="66" t="s">
        <v>89</v>
      </c>
      <c r="I81" s="110" t="s">
        <v>215</v>
      </c>
      <c r="J81" s="69" t="s">
        <v>216</v>
      </c>
      <c r="K81" s="70" t="s">
        <v>106</v>
      </c>
      <c r="L81" s="59" t="s">
        <v>83</v>
      </c>
      <c r="M81" s="65">
        <v>1</v>
      </c>
    </row>
    <row r="82" spans="1:13" ht="21.95" customHeight="1" x14ac:dyDescent="0.2">
      <c r="A82" s="66">
        <v>76</v>
      </c>
      <c r="B82" s="71" t="s">
        <v>212</v>
      </c>
      <c r="C82" s="67" t="s">
        <v>213</v>
      </c>
      <c r="D82" s="67" t="s">
        <v>51</v>
      </c>
      <c r="E82" s="67" t="s">
        <v>217</v>
      </c>
      <c r="F82" s="67" t="s">
        <v>218</v>
      </c>
      <c r="G82" s="67" t="s">
        <v>105</v>
      </c>
      <c r="H82" s="66" t="s">
        <v>105</v>
      </c>
      <c r="I82" s="110" t="s">
        <v>215</v>
      </c>
      <c r="J82" s="69" t="s">
        <v>219</v>
      </c>
      <c r="K82" s="70" t="s">
        <v>106</v>
      </c>
      <c r="L82" s="59" t="s">
        <v>108</v>
      </c>
      <c r="M82" s="65">
        <v>2</v>
      </c>
    </row>
    <row r="83" spans="1:13" ht="21.95" customHeight="1" x14ac:dyDescent="0.2">
      <c r="A83" s="59">
        <v>77</v>
      </c>
      <c r="B83" s="71" t="s">
        <v>220</v>
      </c>
      <c r="C83" s="67" t="s">
        <v>213</v>
      </c>
      <c r="D83" s="67" t="s">
        <v>51</v>
      </c>
      <c r="E83" s="67" t="s">
        <v>88</v>
      </c>
      <c r="F83" s="67" t="s">
        <v>80</v>
      </c>
      <c r="G83" s="67" t="s">
        <v>81</v>
      </c>
      <c r="H83" s="66" t="s">
        <v>89</v>
      </c>
      <c r="I83" s="110" t="s">
        <v>183</v>
      </c>
      <c r="J83" s="69">
        <v>0.3</v>
      </c>
      <c r="K83" s="70" t="s">
        <v>184</v>
      </c>
      <c r="L83" s="59" t="s">
        <v>83</v>
      </c>
      <c r="M83" s="65">
        <v>1</v>
      </c>
    </row>
    <row r="84" spans="1:13" ht="21.95" customHeight="1" x14ac:dyDescent="0.2">
      <c r="A84" s="66">
        <v>78</v>
      </c>
      <c r="B84" s="71" t="s">
        <v>220</v>
      </c>
      <c r="C84" s="67" t="s">
        <v>213</v>
      </c>
      <c r="D84" s="67" t="s">
        <v>51</v>
      </c>
      <c r="E84" s="67" t="s">
        <v>185</v>
      </c>
      <c r="F84" s="67" t="s">
        <v>161</v>
      </c>
      <c r="G84" s="67" t="s">
        <v>105</v>
      </c>
      <c r="H84" s="66" t="s">
        <v>141</v>
      </c>
      <c r="I84" s="110" t="s">
        <v>183</v>
      </c>
      <c r="J84" s="69">
        <v>2</v>
      </c>
      <c r="K84" s="70" t="s">
        <v>184</v>
      </c>
      <c r="L84" s="59" t="s">
        <v>108</v>
      </c>
      <c r="M84" s="65">
        <v>2</v>
      </c>
    </row>
    <row r="85" spans="1:13" ht="21.95" customHeight="1" x14ac:dyDescent="0.2">
      <c r="A85" s="59">
        <v>79</v>
      </c>
      <c r="B85" s="71" t="s">
        <v>221</v>
      </c>
      <c r="C85" s="67" t="s">
        <v>213</v>
      </c>
      <c r="D85" s="67" t="s">
        <v>51</v>
      </c>
      <c r="E85" s="67" t="s">
        <v>222</v>
      </c>
      <c r="F85" s="67" t="s">
        <v>121</v>
      </c>
      <c r="G85" s="67" t="s">
        <v>81</v>
      </c>
      <c r="H85" s="66" t="s">
        <v>89</v>
      </c>
      <c r="I85" s="110" t="s">
        <v>223</v>
      </c>
      <c r="J85" s="69">
        <v>1</v>
      </c>
      <c r="K85" s="70"/>
      <c r="L85" s="59" t="s">
        <v>83</v>
      </c>
      <c r="M85" s="65">
        <v>1</v>
      </c>
    </row>
    <row r="86" spans="1:13" ht="21.95" customHeight="1" x14ac:dyDescent="0.2">
      <c r="A86" s="66">
        <v>80</v>
      </c>
      <c r="B86" s="71" t="s">
        <v>221</v>
      </c>
      <c r="C86" s="67" t="s">
        <v>213</v>
      </c>
      <c r="D86" s="67" t="s">
        <v>51</v>
      </c>
      <c r="E86" s="67" t="s">
        <v>98</v>
      </c>
      <c r="F86" s="67" t="s">
        <v>85</v>
      </c>
      <c r="G86" s="67" t="s">
        <v>81</v>
      </c>
      <c r="H86" s="66" t="s">
        <v>82</v>
      </c>
      <c r="I86" s="110" t="s">
        <v>224</v>
      </c>
      <c r="J86" s="69">
        <v>1</v>
      </c>
      <c r="K86" s="70"/>
      <c r="L86" s="59" t="s">
        <v>83</v>
      </c>
      <c r="M86" s="65">
        <v>2</v>
      </c>
    </row>
    <row r="87" spans="1:13" ht="21.95" customHeight="1" x14ac:dyDescent="0.2">
      <c r="A87" s="59">
        <v>81</v>
      </c>
      <c r="B87" s="71" t="s">
        <v>225</v>
      </c>
      <c r="C87" s="67" t="s">
        <v>213</v>
      </c>
      <c r="D87" s="67" t="s">
        <v>51</v>
      </c>
      <c r="E87" s="67" t="s">
        <v>88</v>
      </c>
      <c r="F87" s="67" t="s">
        <v>80</v>
      </c>
      <c r="G87" s="67" t="s">
        <v>81</v>
      </c>
      <c r="H87" s="66" t="s">
        <v>226</v>
      </c>
      <c r="I87" s="110" t="s">
        <v>227</v>
      </c>
      <c r="J87" s="69" t="s">
        <v>228</v>
      </c>
      <c r="K87" s="70" t="s">
        <v>106</v>
      </c>
      <c r="L87" s="59" t="s">
        <v>83</v>
      </c>
      <c r="M87" s="65">
        <v>1</v>
      </c>
    </row>
    <row r="88" spans="1:13" ht="21.95" customHeight="1" x14ac:dyDescent="0.2">
      <c r="A88" s="66">
        <v>82</v>
      </c>
      <c r="B88" s="71" t="s">
        <v>225</v>
      </c>
      <c r="C88" s="67" t="s">
        <v>213</v>
      </c>
      <c r="D88" s="67" t="s">
        <v>51</v>
      </c>
      <c r="E88" s="67" t="s">
        <v>229</v>
      </c>
      <c r="F88" s="67" t="s">
        <v>95</v>
      </c>
      <c r="G88" s="67" t="s">
        <v>105</v>
      </c>
      <c r="H88" s="66" t="s">
        <v>105</v>
      </c>
      <c r="I88" s="110" t="s">
        <v>227</v>
      </c>
      <c r="J88" s="69" t="s">
        <v>230</v>
      </c>
      <c r="K88" s="70" t="s">
        <v>106</v>
      </c>
      <c r="L88" s="59" t="s">
        <v>108</v>
      </c>
      <c r="M88" s="65">
        <v>2</v>
      </c>
    </row>
    <row r="89" spans="1:13" ht="21.95" customHeight="1" x14ac:dyDescent="0.2">
      <c r="A89" s="59">
        <v>83</v>
      </c>
      <c r="B89" s="71" t="s">
        <v>231</v>
      </c>
      <c r="C89" s="67" t="s">
        <v>232</v>
      </c>
      <c r="D89" s="67" t="s">
        <v>51</v>
      </c>
      <c r="E89" s="67" t="s">
        <v>88</v>
      </c>
      <c r="F89" s="67" t="s">
        <v>80</v>
      </c>
      <c r="G89" s="67" t="s">
        <v>81</v>
      </c>
      <c r="H89" s="66" t="s">
        <v>89</v>
      </c>
      <c r="I89" s="110" t="s">
        <v>227</v>
      </c>
      <c r="J89" s="69">
        <v>0.3</v>
      </c>
      <c r="K89" s="70">
        <v>0</v>
      </c>
      <c r="L89" s="59" t="s">
        <v>83</v>
      </c>
      <c r="M89" s="65">
        <v>1</v>
      </c>
    </row>
    <row r="90" spans="1:13" ht="21.95" customHeight="1" x14ac:dyDescent="0.2">
      <c r="A90" s="66">
        <v>84</v>
      </c>
      <c r="B90" s="71" t="s">
        <v>231</v>
      </c>
      <c r="C90" s="67" t="s">
        <v>232</v>
      </c>
      <c r="D90" s="67" t="s">
        <v>51</v>
      </c>
      <c r="E90" s="67" t="s">
        <v>233</v>
      </c>
      <c r="F90" s="67" t="s">
        <v>95</v>
      </c>
      <c r="G90" s="67" t="s">
        <v>81</v>
      </c>
      <c r="H90" s="66" t="s">
        <v>82</v>
      </c>
      <c r="I90" s="110" t="s">
        <v>227</v>
      </c>
      <c r="J90" s="69">
        <v>3</v>
      </c>
      <c r="K90" s="70">
        <v>0</v>
      </c>
      <c r="L90" s="59" t="s">
        <v>83</v>
      </c>
      <c r="M90" s="65">
        <v>2</v>
      </c>
    </row>
    <row r="91" spans="1:13" ht="21.95" customHeight="1" x14ac:dyDescent="0.2">
      <c r="A91" s="59">
        <v>85</v>
      </c>
      <c r="B91" s="71" t="s">
        <v>234</v>
      </c>
      <c r="C91" s="67" t="s">
        <v>92</v>
      </c>
      <c r="D91" s="67" t="s">
        <v>66</v>
      </c>
      <c r="E91" s="67" t="s">
        <v>88</v>
      </c>
      <c r="F91" s="67" t="s">
        <v>80</v>
      </c>
      <c r="G91" s="67" t="s">
        <v>81</v>
      </c>
      <c r="H91" s="66" t="s">
        <v>89</v>
      </c>
      <c r="I91" s="110" t="s">
        <v>235</v>
      </c>
      <c r="J91" s="69" t="s">
        <v>236</v>
      </c>
      <c r="K91" s="70" t="s">
        <v>184</v>
      </c>
      <c r="L91" s="59" t="s">
        <v>83</v>
      </c>
      <c r="M91" s="65">
        <v>1</v>
      </c>
    </row>
    <row r="92" spans="1:13" ht="21.95" customHeight="1" x14ac:dyDescent="0.2">
      <c r="A92" s="66">
        <v>86</v>
      </c>
      <c r="B92" s="71" t="s">
        <v>234</v>
      </c>
      <c r="C92" s="67" t="s">
        <v>92</v>
      </c>
      <c r="D92" s="67" t="s">
        <v>66</v>
      </c>
      <c r="E92" s="67" t="s">
        <v>237</v>
      </c>
      <c r="F92" s="67" t="s">
        <v>161</v>
      </c>
      <c r="G92" s="67" t="s">
        <v>105</v>
      </c>
      <c r="H92" s="66" t="s">
        <v>238</v>
      </c>
      <c r="I92" s="110" t="s">
        <v>183</v>
      </c>
      <c r="J92" s="69" t="s">
        <v>239</v>
      </c>
      <c r="K92" s="70" t="s">
        <v>184</v>
      </c>
      <c r="L92" s="59" t="s">
        <v>108</v>
      </c>
      <c r="M92" s="65">
        <v>2</v>
      </c>
    </row>
    <row r="93" spans="1:13" ht="21.95" customHeight="1" x14ac:dyDescent="0.2">
      <c r="A93" s="59">
        <v>87</v>
      </c>
      <c r="B93" s="71" t="s">
        <v>240</v>
      </c>
      <c r="C93" s="67" t="s">
        <v>92</v>
      </c>
      <c r="D93" s="67" t="s">
        <v>66</v>
      </c>
      <c r="E93" s="67" t="s">
        <v>88</v>
      </c>
      <c r="F93" s="67" t="s">
        <v>80</v>
      </c>
      <c r="G93" s="67" t="s">
        <v>81</v>
      </c>
      <c r="H93" s="66" t="s">
        <v>89</v>
      </c>
      <c r="I93" s="110" t="s">
        <v>183</v>
      </c>
      <c r="J93" s="69">
        <v>0.5</v>
      </c>
      <c r="K93" s="70" t="s">
        <v>184</v>
      </c>
      <c r="L93" s="59" t="s">
        <v>83</v>
      </c>
      <c r="M93" s="65">
        <v>1</v>
      </c>
    </row>
    <row r="94" spans="1:13" ht="21.95" customHeight="1" x14ac:dyDescent="0.2">
      <c r="A94" s="66">
        <v>88</v>
      </c>
      <c r="B94" s="71" t="s">
        <v>240</v>
      </c>
      <c r="C94" s="67" t="s">
        <v>92</v>
      </c>
      <c r="D94" s="67" t="s">
        <v>66</v>
      </c>
      <c r="E94" s="67" t="s">
        <v>241</v>
      </c>
      <c r="F94" s="67" t="s">
        <v>80</v>
      </c>
      <c r="G94" s="67" t="s">
        <v>81</v>
      </c>
      <c r="H94" s="66" t="s">
        <v>89</v>
      </c>
      <c r="I94" s="110" t="s">
        <v>183</v>
      </c>
      <c r="J94" s="69">
        <v>0.5</v>
      </c>
      <c r="K94" s="70" t="s">
        <v>184</v>
      </c>
      <c r="L94" s="59" t="s">
        <v>108</v>
      </c>
      <c r="M94" s="65">
        <v>2</v>
      </c>
    </row>
    <row r="95" spans="1:13" ht="21.95" customHeight="1" x14ac:dyDescent="0.2">
      <c r="A95" s="59">
        <v>89</v>
      </c>
      <c r="B95" s="71" t="s">
        <v>242</v>
      </c>
      <c r="C95" s="67" t="s">
        <v>78</v>
      </c>
      <c r="D95" s="67" t="s">
        <v>51</v>
      </c>
      <c r="E95" s="67" t="s">
        <v>243</v>
      </c>
      <c r="F95" s="67" t="s">
        <v>80</v>
      </c>
      <c r="G95" s="67" t="s">
        <v>81</v>
      </c>
      <c r="H95" s="66" t="s">
        <v>244</v>
      </c>
      <c r="I95" s="110" t="s">
        <v>245</v>
      </c>
      <c r="J95" s="69">
        <v>0.5</v>
      </c>
      <c r="K95" s="70">
        <v>0</v>
      </c>
      <c r="L95" s="59" t="s">
        <v>83</v>
      </c>
      <c r="M95" s="65">
        <v>1</v>
      </c>
    </row>
    <row r="96" spans="1:13" ht="21.95" customHeight="1" x14ac:dyDescent="0.2">
      <c r="A96" s="66">
        <v>90</v>
      </c>
      <c r="B96" s="71" t="s">
        <v>242</v>
      </c>
      <c r="C96" s="67" t="s">
        <v>78</v>
      </c>
      <c r="D96" s="67" t="s">
        <v>51</v>
      </c>
      <c r="E96" s="67" t="s">
        <v>246</v>
      </c>
      <c r="F96" s="67" t="s">
        <v>161</v>
      </c>
      <c r="G96" s="67" t="s">
        <v>174</v>
      </c>
      <c r="H96" s="66" t="s">
        <v>247</v>
      </c>
      <c r="I96" s="110" t="s">
        <v>245</v>
      </c>
      <c r="J96" s="69">
        <v>3</v>
      </c>
      <c r="K96" s="70">
        <v>0</v>
      </c>
      <c r="L96" s="59" t="s">
        <v>108</v>
      </c>
      <c r="M96" s="65">
        <v>2</v>
      </c>
    </row>
    <row r="97" spans="1:13" ht="21.95" customHeight="1" x14ac:dyDescent="0.2">
      <c r="A97" s="59">
        <v>91</v>
      </c>
      <c r="B97" s="71" t="s">
        <v>248</v>
      </c>
      <c r="C97" s="67" t="s">
        <v>78</v>
      </c>
      <c r="D97" s="67" t="s">
        <v>51</v>
      </c>
      <c r="E97" s="67" t="s">
        <v>249</v>
      </c>
      <c r="F97" s="67" t="s">
        <v>80</v>
      </c>
      <c r="G97" s="67" t="s">
        <v>81</v>
      </c>
      <c r="H97" s="66" t="s">
        <v>244</v>
      </c>
      <c r="I97" s="110" t="s">
        <v>245</v>
      </c>
      <c r="J97" s="69">
        <v>1.5</v>
      </c>
      <c r="K97" s="70">
        <v>0</v>
      </c>
      <c r="L97" s="59" t="s">
        <v>83</v>
      </c>
      <c r="M97" s="65">
        <v>1</v>
      </c>
    </row>
    <row r="98" spans="1:13" ht="21.95" customHeight="1" x14ac:dyDescent="0.2">
      <c r="A98" s="66">
        <v>92</v>
      </c>
      <c r="B98" s="71" t="s">
        <v>248</v>
      </c>
      <c r="C98" s="67" t="s">
        <v>78</v>
      </c>
      <c r="D98" s="67" t="s">
        <v>51</v>
      </c>
      <c r="E98" s="67" t="s">
        <v>94</v>
      </c>
      <c r="F98" s="67" t="s">
        <v>95</v>
      </c>
      <c r="G98" s="67" t="s">
        <v>81</v>
      </c>
      <c r="H98" s="66" t="s">
        <v>250</v>
      </c>
      <c r="I98" s="110" t="s">
        <v>245</v>
      </c>
      <c r="J98" s="69">
        <v>4</v>
      </c>
      <c r="K98" s="70">
        <v>0</v>
      </c>
      <c r="L98" s="59" t="s">
        <v>83</v>
      </c>
      <c r="M98" s="65">
        <v>2</v>
      </c>
    </row>
    <row r="99" spans="1:13" ht="21.95" customHeight="1" x14ac:dyDescent="0.2">
      <c r="A99" s="59">
        <v>93</v>
      </c>
      <c r="B99" s="71" t="s">
        <v>251</v>
      </c>
      <c r="C99" s="67" t="s">
        <v>78</v>
      </c>
      <c r="D99" s="67" t="s">
        <v>51</v>
      </c>
      <c r="E99" s="67" t="s">
        <v>144</v>
      </c>
      <c r="F99" s="67" t="s">
        <v>80</v>
      </c>
      <c r="G99" s="67" t="s">
        <v>81</v>
      </c>
      <c r="H99" s="66" t="s">
        <v>250</v>
      </c>
      <c r="I99" s="110" t="s">
        <v>245</v>
      </c>
      <c r="J99" s="69">
        <v>4</v>
      </c>
      <c r="K99" s="70">
        <v>0</v>
      </c>
      <c r="L99" s="59" t="s">
        <v>83</v>
      </c>
      <c r="M99" s="65">
        <v>1</v>
      </c>
    </row>
    <row r="100" spans="1:13" ht="21.95" customHeight="1" x14ac:dyDescent="0.2">
      <c r="A100" s="66">
        <v>94</v>
      </c>
      <c r="B100" s="71" t="s">
        <v>251</v>
      </c>
      <c r="C100" s="67" t="s">
        <v>78</v>
      </c>
      <c r="D100" s="67" t="s">
        <v>51</v>
      </c>
      <c r="E100" s="67" t="s">
        <v>246</v>
      </c>
      <c r="F100" s="67" t="s">
        <v>161</v>
      </c>
      <c r="G100" s="67" t="s">
        <v>174</v>
      </c>
      <c r="H100" s="66" t="s">
        <v>247</v>
      </c>
      <c r="I100" s="110" t="s">
        <v>245</v>
      </c>
      <c r="J100" s="69">
        <v>3</v>
      </c>
      <c r="K100" s="70">
        <v>0</v>
      </c>
      <c r="L100" s="59" t="s">
        <v>108</v>
      </c>
      <c r="M100" s="65">
        <v>2</v>
      </c>
    </row>
    <row r="101" spans="1:13" ht="21.95" customHeight="1" x14ac:dyDescent="0.2">
      <c r="A101" s="59">
        <v>95</v>
      </c>
      <c r="B101" s="71" t="s">
        <v>252</v>
      </c>
      <c r="C101" s="67" t="s">
        <v>78</v>
      </c>
      <c r="D101" s="67" t="s">
        <v>51</v>
      </c>
      <c r="E101" s="67" t="s">
        <v>144</v>
      </c>
      <c r="F101" s="67" t="s">
        <v>80</v>
      </c>
      <c r="G101" s="67" t="s">
        <v>81</v>
      </c>
      <c r="H101" s="66" t="s">
        <v>250</v>
      </c>
      <c r="I101" s="110" t="s">
        <v>245</v>
      </c>
      <c r="J101" s="69">
        <v>4</v>
      </c>
      <c r="K101" s="70">
        <v>0</v>
      </c>
      <c r="L101" s="59" t="s">
        <v>83</v>
      </c>
      <c r="M101" s="65">
        <v>1</v>
      </c>
    </row>
    <row r="102" spans="1:13" ht="21.95" customHeight="1" x14ac:dyDescent="0.2">
      <c r="A102" s="66">
        <v>96</v>
      </c>
      <c r="B102" s="71" t="s">
        <v>252</v>
      </c>
      <c r="C102" s="67" t="s">
        <v>78</v>
      </c>
      <c r="D102" s="67" t="s">
        <v>51</v>
      </c>
      <c r="E102" s="67" t="s">
        <v>246</v>
      </c>
      <c r="F102" s="67" t="s">
        <v>161</v>
      </c>
      <c r="G102" s="67" t="s">
        <v>174</v>
      </c>
      <c r="H102" s="66" t="s">
        <v>247</v>
      </c>
      <c r="I102" s="110" t="s">
        <v>245</v>
      </c>
      <c r="J102" s="69">
        <v>3</v>
      </c>
      <c r="K102" s="70">
        <v>0</v>
      </c>
      <c r="L102" s="59" t="s">
        <v>108</v>
      </c>
      <c r="M102" s="65">
        <v>2</v>
      </c>
    </row>
    <row r="103" spans="1:13" ht="21.95" customHeight="1" x14ac:dyDescent="0.2">
      <c r="A103" s="59">
        <v>97</v>
      </c>
      <c r="B103" s="71" t="s">
        <v>253</v>
      </c>
      <c r="C103" s="67" t="s">
        <v>254</v>
      </c>
      <c r="D103" s="67" t="s">
        <v>51</v>
      </c>
      <c r="E103" s="67" t="s">
        <v>255</v>
      </c>
      <c r="F103" s="67" t="s">
        <v>256</v>
      </c>
      <c r="G103" s="67" t="s">
        <v>81</v>
      </c>
      <c r="H103" s="66" t="s">
        <v>244</v>
      </c>
      <c r="I103" s="110" t="s">
        <v>245</v>
      </c>
      <c r="J103" s="69">
        <v>1.5</v>
      </c>
      <c r="K103" s="70">
        <v>0</v>
      </c>
      <c r="L103" s="59" t="s">
        <v>83</v>
      </c>
      <c r="M103" s="65">
        <v>1</v>
      </c>
    </row>
    <row r="104" spans="1:13" ht="21.95" customHeight="1" x14ac:dyDescent="0.2">
      <c r="A104" s="66">
        <v>98</v>
      </c>
      <c r="B104" s="71" t="s">
        <v>253</v>
      </c>
      <c r="C104" s="67" t="s">
        <v>254</v>
      </c>
      <c r="D104" s="67" t="s">
        <v>51</v>
      </c>
      <c r="E104" s="67" t="s">
        <v>257</v>
      </c>
      <c r="F104" s="67" t="s">
        <v>95</v>
      </c>
      <c r="G104" s="67" t="s">
        <v>105</v>
      </c>
      <c r="H104" s="66"/>
      <c r="I104" s="110" t="s">
        <v>245</v>
      </c>
      <c r="J104" s="69">
        <v>0</v>
      </c>
      <c r="K104" s="70">
        <v>0</v>
      </c>
      <c r="L104" s="59" t="s">
        <v>108</v>
      </c>
      <c r="M104" s="65">
        <v>2</v>
      </c>
    </row>
    <row r="105" spans="1:13" ht="21.95" customHeight="1" x14ac:dyDescent="0.2">
      <c r="A105" s="59">
        <v>99</v>
      </c>
      <c r="B105" s="71" t="s">
        <v>258</v>
      </c>
      <c r="C105" s="67" t="s">
        <v>259</v>
      </c>
      <c r="D105" s="67" t="s">
        <v>51</v>
      </c>
      <c r="E105" s="67" t="s">
        <v>243</v>
      </c>
      <c r="F105" s="67" t="s">
        <v>80</v>
      </c>
      <c r="G105" s="67" t="s">
        <v>81</v>
      </c>
      <c r="H105" s="66" t="s">
        <v>244</v>
      </c>
      <c r="I105" s="110" t="s">
        <v>245</v>
      </c>
      <c r="J105" s="69">
        <v>1.3</v>
      </c>
      <c r="K105" s="70">
        <v>0</v>
      </c>
      <c r="L105" s="59" t="s">
        <v>83</v>
      </c>
      <c r="M105" s="65">
        <v>1</v>
      </c>
    </row>
    <row r="106" spans="1:13" ht="21.95" customHeight="1" x14ac:dyDescent="0.2">
      <c r="A106" s="66">
        <v>100</v>
      </c>
      <c r="B106" s="71" t="s">
        <v>258</v>
      </c>
      <c r="C106" s="67" t="s">
        <v>259</v>
      </c>
      <c r="D106" s="67" t="s">
        <v>51</v>
      </c>
      <c r="E106" s="67" t="s">
        <v>94</v>
      </c>
      <c r="F106" s="67" t="s">
        <v>95</v>
      </c>
      <c r="G106" s="67" t="s">
        <v>81</v>
      </c>
      <c r="H106" s="66" t="s">
        <v>250</v>
      </c>
      <c r="I106" s="110" t="s">
        <v>245</v>
      </c>
      <c r="J106" s="69">
        <v>4</v>
      </c>
      <c r="K106" s="70">
        <v>0</v>
      </c>
      <c r="L106" s="59" t="s">
        <v>83</v>
      </c>
      <c r="M106" s="65">
        <v>2</v>
      </c>
    </row>
    <row r="107" spans="1:13" ht="21.95" customHeight="1" x14ac:dyDescent="0.2">
      <c r="A107" s="59">
        <v>101</v>
      </c>
      <c r="B107" s="71" t="s">
        <v>260</v>
      </c>
      <c r="C107" s="67" t="s">
        <v>87</v>
      </c>
      <c r="D107" s="67" t="s">
        <v>51</v>
      </c>
      <c r="E107" s="67" t="s">
        <v>144</v>
      </c>
      <c r="F107" s="67" t="s">
        <v>80</v>
      </c>
      <c r="G107" s="67" t="s">
        <v>81</v>
      </c>
      <c r="H107" s="66" t="s">
        <v>250</v>
      </c>
      <c r="I107" s="110" t="s">
        <v>245</v>
      </c>
      <c r="J107" s="69">
        <v>4</v>
      </c>
      <c r="K107" s="70">
        <v>0</v>
      </c>
      <c r="L107" s="59" t="s">
        <v>83</v>
      </c>
      <c r="M107" s="65">
        <v>1</v>
      </c>
    </row>
    <row r="108" spans="1:13" ht="21.95" customHeight="1" x14ac:dyDescent="0.2">
      <c r="A108" s="66">
        <v>102</v>
      </c>
      <c r="B108" s="71" t="s">
        <v>260</v>
      </c>
      <c r="C108" s="67" t="s">
        <v>87</v>
      </c>
      <c r="D108" s="67" t="s">
        <v>51</v>
      </c>
      <c r="E108" s="67" t="s">
        <v>246</v>
      </c>
      <c r="F108" s="67" t="s">
        <v>161</v>
      </c>
      <c r="G108" s="67" t="s">
        <v>174</v>
      </c>
      <c r="H108" s="66" t="s">
        <v>247</v>
      </c>
      <c r="I108" s="110" t="s">
        <v>245</v>
      </c>
      <c r="J108" s="69">
        <v>3</v>
      </c>
      <c r="K108" s="70">
        <v>0</v>
      </c>
      <c r="L108" s="59" t="s">
        <v>108</v>
      </c>
      <c r="M108" s="65">
        <v>2</v>
      </c>
    </row>
    <row r="109" spans="1:13" ht="21.95" customHeight="1" x14ac:dyDescent="0.2">
      <c r="A109" s="59">
        <v>103</v>
      </c>
      <c r="B109" s="71" t="s">
        <v>261</v>
      </c>
      <c r="C109" s="67" t="s">
        <v>87</v>
      </c>
      <c r="D109" s="67" t="s">
        <v>51</v>
      </c>
      <c r="E109" s="67" t="s">
        <v>144</v>
      </c>
      <c r="F109" s="67" t="s">
        <v>80</v>
      </c>
      <c r="G109" s="67" t="s">
        <v>81</v>
      </c>
      <c r="H109" s="66" t="s">
        <v>250</v>
      </c>
      <c r="I109" s="110" t="s">
        <v>245</v>
      </c>
      <c r="J109" s="69">
        <v>4</v>
      </c>
      <c r="K109" s="70">
        <v>0</v>
      </c>
      <c r="L109" s="59" t="s">
        <v>83</v>
      </c>
      <c r="M109" s="65">
        <v>1</v>
      </c>
    </row>
    <row r="110" spans="1:13" ht="21.95" customHeight="1" x14ac:dyDescent="0.2">
      <c r="A110" s="66">
        <v>104</v>
      </c>
      <c r="B110" s="71" t="s">
        <v>261</v>
      </c>
      <c r="C110" s="67" t="s">
        <v>87</v>
      </c>
      <c r="D110" s="67" t="s">
        <v>51</v>
      </c>
      <c r="E110" s="67" t="s">
        <v>246</v>
      </c>
      <c r="F110" s="67" t="s">
        <v>161</v>
      </c>
      <c r="G110" s="67" t="s">
        <v>174</v>
      </c>
      <c r="H110" s="66" t="s">
        <v>247</v>
      </c>
      <c r="I110" s="110" t="s">
        <v>245</v>
      </c>
      <c r="J110" s="69">
        <v>3</v>
      </c>
      <c r="K110" s="70">
        <v>0</v>
      </c>
      <c r="L110" s="59" t="s">
        <v>108</v>
      </c>
      <c r="M110" s="65">
        <v>2</v>
      </c>
    </row>
    <row r="111" spans="1:13" ht="21.95" customHeight="1" x14ac:dyDescent="0.2">
      <c r="A111" s="59">
        <v>105</v>
      </c>
      <c r="B111" s="71" t="s">
        <v>262</v>
      </c>
      <c r="C111" s="67" t="s">
        <v>87</v>
      </c>
      <c r="D111" s="67" t="s">
        <v>51</v>
      </c>
      <c r="E111" s="67" t="s">
        <v>144</v>
      </c>
      <c r="F111" s="67" t="s">
        <v>80</v>
      </c>
      <c r="G111" s="67" t="s">
        <v>81</v>
      </c>
      <c r="H111" s="66" t="s">
        <v>250</v>
      </c>
      <c r="I111" s="110" t="s">
        <v>245</v>
      </c>
      <c r="J111" s="69">
        <v>4</v>
      </c>
      <c r="K111" s="70">
        <v>0</v>
      </c>
      <c r="L111" s="59" t="s">
        <v>83</v>
      </c>
      <c r="M111" s="65">
        <v>1</v>
      </c>
    </row>
    <row r="112" spans="1:13" ht="21.95" customHeight="1" x14ac:dyDescent="0.2">
      <c r="A112" s="66">
        <v>106</v>
      </c>
      <c r="B112" s="71" t="s">
        <v>262</v>
      </c>
      <c r="C112" s="67" t="s">
        <v>87</v>
      </c>
      <c r="D112" s="67" t="s">
        <v>51</v>
      </c>
      <c r="E112" s="67" t="s">
        <v>263</v>
      </c>
      <c r="F112" s="67" t="s">
        <v>95</v>
      </c>
      <c r="G112" s="67" t="s">
        <v>81</v>
      </c>
      <c r="H112" s="66" t="s">
        <v>250</v>
      </c>
      <c r="I112" s="110" t="s">
        <v>245</v>
      </c>
      <c r="J112" s="69">
        <v>3</v>
      </c>
      <c r="K112" s="70">
        <v>0</v>
      </c>
      <c r="L112" s="59" t="s">
        <v>83</v>
      </c>
      <c r="M112" s="65">
        <v>2</v>
      </c>
    </row>
    <row r="113" spans="1:13" ht="21.95" customHeight="1" x14ac:dyDescent="0.2">
      <c r="A113" s="59">
        <v>107</v>
      </c>
      <c r="B113" s="71" t="s">
        <v>264</v>
      </c>
      <c r="C113" s="67" t="s">
        <v>259</v>
      </c>
      <c r="D113" s="67" t="s">
        <v>51</v>
      </c>
      <c r="E113" s="67" t="s">
        <v>243</v>
      </c>
      <c r="F113" s="67" t="s">
        <v>80</v>
      </c>
      <c r="G113" s="67" t="s">
        <v>81</v>
      </c>
      <c r="H113" s="66" t="s">
        <v>244</v>
      </c>
      <c r="I113" s="110" t="s">
        <v>245</v>
      </c>
      <c r="J113" s="69">
        <v>1.3</v>
      </c>
      <c r="K113" s="70">
        <v>0</v>
      </c>
      <c r="L113" s="59" t="s">
        <v>83</v>
      </c>
      <c r="M113" s="65">
        <v>1</v>
      </c>
    </row>
    <row r="114" spans="1:13" ht="21.95" customHeight="1" x14ac:dyDescent="0.2">
      <c r="A114" s="66">
        <v>108</v>
      </c>
      <c r="B114" s="71" t="s">
        <v>264</v>
      </c>
      <c r="C114" s="67" t="s">
        <v>259</v>
      </c>
      <c r="D114" s="67" t="s">
        <v>51</v>
      </c>
      <c r="E114" s="67" t="s">
        <v>94</v>
      </c>
      <c r="F114" s="67" t="s">
        <v>95</v>
      </c>
      <c r="G114" s="67" t="s">
        <v>81</v>
      </c>
      <c r="H114" s="66" t="s">
        <v>250</v>
      </c>
      <c r="I114" s="110" t="s">
        <v>245</v>
      </c>
      <c r="J114" s="69">
        <v>4</v>
      </c>
      <c r="K114" s="70">
        <v>0</v>
      </c>
      <c r="L114" s="59" t="s">
        <v>83</v>
      </c>
      <c r="M114" s="65">
        <v>2</v>
      </c>
    </row>
    <row r="115" spans="1:13" ht="21.95" customHeight="1" x14ac:dyDescent="0.2">
      <c r="A115" s="59">
        <v>109</v>
      </c>
      <c r="B115" s="71" t="s">
        <v>265</v>
      </c>
      <c r="C115" s="67" t="s">
        <v>259</v>
      </c>
      <c r="D115" s="67" t="s">
        <v>51</v>
      </c>
      <c r="E115" s="67" t="s">
        <v>88</v>
      </c>
      <c r="F115" s="67" t="s">
        <v>80</v>
      </c>
      <c r="G115" s="67" t="s">
        <v>81</v>
      </c>
      <c r="H115" s="66" t="s">
        <v>244</v>
      </c>
      <c r="I115" s="110" t="s">
        <v>245</v>
      </c>
      <c r="J115" s="69">
        <v>0.3</v>
      </c>
      <c r="K115" s="70">
        <v>0</v>
      </c>
      <c r="L115" s="59" t="s">
        <v>83</v>
      </c>
      <c r="M115" s="65">
        <v>1</v>
      </c>
    </row>
    <row r="116" spans="1:13" ht="21.95" customHeight="1" x14ac:dyDescent="0.2">
      <c r="A116" s="66">
        <v>110</v>
      </c>
      <c r="B116" s="71" t="s">
        <v>265</v>
      </c>
      <c r="C116" s="67" t="s">
        <v>259</v>
      </c>
      <c r="D116" s="67" t="s">
        <v>51</v>
      </c>
      <c r="E116" s="67" t="s">
        <v>94</v>
      </c>
      <c r="F116" s="67" t="s">
        <v>95</v>
      </c>
      <c r="G116" s="67" t="s">
        <v>81</v>
      </c>
      <c r="H116" s="66" t="s">
        <v>250</v>
      </c>
      <c r="I116" s="110" t="s">
        <v>245</v>
      </c>
      <c r="J116" s="69">
        <v>4</v>
      </c>
      <c r="K116" s="70">
        <v>0</v>
      </c>
      <c r="L116" s="59" t="s">
        <v>83</v>
      </c>
      <c r="M116" s="65">
        <v>2</v>
      </c>
    </row>
    <row r="117" spans="1:13" ht="21.95" customHeight="1" x14ac:dyDescent="0.2">
      <c r="A117" s="59">
        <v>111</v>
      </c>
      <c r="B117" s="71" t="s">
        <v>266</v>
      </c>
      <c r="C117" s="67" t="s">
        <v>259</v>
      </c>
      <c r="D117" s="67" t="s">
        <v>51</v>
      </c>
      <c r="E117" s="67" t="s">
        <v>243</v>
      </c>
      <c r="F117" s="67" t="s">
        <v>80</v>
      </c>
      <c r="G117" s="67" t="s">
        <v>81</v>
      </c>
      <c r="H117" s="66" t="s">
        <v>244</v>
      </c>
      <c r="I117" s="110" t="s">
        <v>245</v>
      </c>
      <c r="J117" s="69">
        <v>1.3</v>
      </c>
      <c r="K117" s="70">
        <v>0</v>
      </c>
      <c r="L117" s="59" t="s">
        <v>83</v>
      </c>
      <c r="M117" s="65">
        <v>1</v>
      </c>
    </row>
    <row r="118" spans="1:13" ht="21.95" customHeight="1" x14ac:dyDescent="0.2">
      <c r="A118" s="66">
        <v>112</v>
      </c>
      <c r="B118" s="71" t="s">
        <v>266</v>
      </c>
      <c r="C118" s="67" t="s">
        <v>259</v>
      </c>
      <c r="D118" s="67" t="s">
        <v>51</v>
      </c>
      <c r="E118" s="67" t="s">
        <v>94</v>
      </c>
      <c r="F118" s="67" t="s">
        <v>95</v>
      </c>
      <c r="G118" s="67" t="s">
        <v>81</v>
      </c>
      <c r="H118" s="66" t="s">
        <v>250</v>
      </c>
      <c r="I118" s="110" t="s">
        <v>245</v>
      </c>
      <c r="J118" s="69">
        <v>4</v>
      </c>
      <c r="K118" s="70">
        <v>0</v>
      </c>
      <c r="L118" s="59" t="s">
        <v>83</v>
      </c>
      <c r="M118" s="65">
        <v>2</v>
      </c>
    </row>
    <row r="119" spans="1:13" ht="21.95" customHeight="1" x14ac:dyDescent="0.2">
      <c r="A119" s="59">
        <v>113</v>
      </c>
      <c r="B119" s="71" t="s">
        <v>267</v>
      </c>
      <c r="C119" s="67" t="s">
        <v>115</v>
      </c>
      <c r="D119" s="67" t="s">
        <v>66</v>
      </c>
      <c r="E119" s="67" t="s">
        <v>144</v>
      </c>
      <c r="F119" s="67" t="s">
        <v>80</v>
      </c>
      <c r="G119" s="67" t="s">
        <v>81</v>
      </c>
      <c r="H119" s="66" t="s">
        <v>244</v>
      </c>
      <c r="I119" s="110" t="s">
        <v>245</v>
      </c>
      <c r="J119" s="69">
        <v>4</v>
      </c>
      <c r="K119" s="70">
        <v>0</v>
      </c>
      <c r="L119" s="59" t="s">
        <v>83</v>
      </c>
      <c r="M119" s="65">
        <v>1</v>
      </c>
    </row>
    <row r="120" spans="1:13" ht="21.95" customHeight="1" x14ac:dyDescent="0.2">
      <c r="A120" s="66">
        <v>114</v>
      </c>
      <c r="B120" s="71" t="s">
        <v>267</v>
      </c>
      <c r="C120" s="67" t="s">
        <v>115</v>
      </c>
      <c r="D120" s="67" t="s">
        <v>66</v>
      </c>
      <c r="E120" s="67" t="s">
        <v>246</v>
      </c>
      <c r="F120" s="67" t="s">
        <v>161</v>
      </c>
      <c r="G120" s="67" t="s">
        <v>174</v>
      </c>
      <c r="H120" s="66" t="s">
        <v>247</v>
      </c>
      <c r="I120" s="110" t="s">
        <v>245</v>
      </c>
      <c r="J120" s="69">
        <v>3</v>
      </c>
      <c r="K120" s="70">
        <v>0</v>
      </c>
      <c r="L120" s="59" t="s">
        <v>108</v>
      </c>
      <c r="M120" s="65">
        <v>2</v>
      </c>
    </row>
    <row r="121" spans="1:13" ht="21.95" customHeight="1" x14ac:dyDescent="0.2">
      <c r="A121" s="59">
        <v>115</v>
      </c>
      <c r="B121" s="71" t="s">
        <v>268</v>
      </c>
      <c r="C121" s="67" t="s">
        <v>115</v>
      </c>
      <c r="D121" s="67" t="s">
        <v>66</v>
      </c>
      <c r="E121" s="67" t="s">
        <v>144</v>
      </c>
      <c r="F121" s="67" t="s">
        <v>80</v>
      </c>
      <c r="G121" s="67" t="s">
        <v>81</v>
      </c>
      <c r="H121" s="66" t="s">
        <v>244</v>
      </c>
      <c r="I121" s="110" t="s">
        <v>245</v>
      </c>
      <c r="J121" s="69">
        <v>4</v>
      </c>
      <c r="K121" s="70">
        <v>0</v>
      </c>
      <c r="L121" s="59" t="s">
        <v>83</v>
      </c>
      <c r="M121" s="65">
        <v>1</v>
      </c>
    </row>
    <row r="122" spans="1:13" ht="21.95" customHeight="1" x14ac:dyDescent="0.2">
      <c r="A122" s="66">
        <v>116</v>
      </c>
      <c r="B122" s="71" t="s">
        <v>268</v>
      </c>
      <c r="C122" s="67" t="s">
        <v>115</v>
      </c>
      <c r="D122" s="67" t="s">
        <v>66</v>
      </c>
      <c r="E122" s="67" t="s">
        <v>263</v>
      </c>
      <c r="F122" s="67" t="s">
        <v>95</v>
      </c>
      <c r="G122" s="67" t="s">
        <v>81</v>
      </c>
      <c r="H122" s="66" t="s">
        <v>250</v>
      </c>
      <c r="I122" s="110" t="s">
        <v>245</v>
      </c>
      <c r="J122" s="69">
        <v>3</v>
      </c>
      <c r="K122" s="70">
        <v>0</v>
      </c>
      <c r="L122" s="59" t="s">
        <v>83</v>
      </c>
      <c r="M122" s="65">
        <v>2</v>
      </c>
    </row>
    <row r="123" spans="1:13" ht="21.95" customHeight="1" x14ac:dyDescent="0.2">
      <c r="A123" s="59">
        <v>117</v>
      </c>
      <c r="B123" s="71" t="s">
        <v>269</v>
      </c>
      <c r="C123" s="67" t="s">
        <v>115</v>
      </c>
      <c r="D123" s="67" t="s">
        <v>66</v>
      </c>
      <c r="E123" s="67" t="s">
        <v>144</v>
      </c>
      <c r="F123" s="67" t="s">
        <v>80</v>
      </c>
      <c r="G123" s="67" t="s">
        <v>81</v>
      </c>
      <c r="H123" s="66" t="s">
        <v>244</v>
      </c>
      <c r="I123" s="110" t="s">
        <v>245</v>
      </c>
      <c r="J123" s="69">
        <v>4</v>
      </c>
      <c r="K123" s="70">
        <v>0</v>
      </c>
      <c r="L123" s="59" t="s">
        <v>83</v>
      </c>
      <c r="M123" s="65">
        <v>1</v>
      </c>
    </row>
    <row r="124" spans="1:13" ht="21.95" customHeight="1" x14ac:dyDescent="0.2">
      <c r="A124" s="66">
        <v>118</v>
      </c>
      <c r="B124" s="71" t="s">
        <v>269</v>
      </c>
      <c r="C124" s="67" t="s">
        <v>115</v>
      </c>
      <c r="D124" s="67" t="s">
        <v>66</v>
      </c>
      <c r="E124" s="67" t="s">
        <v>263</v>
      </c>
      <c r="F124" s="67" t="s">
        <v>95</v>
      </c>
      <c r="G124" s="67" t="s">
        <v>81</v>
      </c>
      <c r="H124" s="66" t="s">
        <v>250</v>
      </c>
      <c r="I124" s="110" t="s">
        <v>245</v>
      </c>
      <c r="J124" s="69">
        <v>3</v>
      </c>
      <c r="K124" s="70">
        <v>0</v>
      </c>
      <c r="L124" s="59" t="s">
        <v>83</v>
      </c>
      <c r="M124" s="65">
        <v>2</v>
      </c>
    </row>
    <row r="125" spans="1:13" ht="21.95" customHeight="1" x14ac:dyDescent="0.2">
      <c r="A125" s="59">
        <v>119</v>
      </c>
      <c r="B125" s="71" t="s">
        <v>270</v>
      </c>
      <c r="C125" s="67" t="s">
        <v>167</v>
      </c>
      <c r="D125" s="67" t="s">
        <v>66</v>
      </c>
      <c r="E125" s="67" t="s">
        <v>243</v>
      </c>
      <c r="F125" s="67" t="s">
        <v>161</v>
      </c>
      <c r="G125" s="67" t="s">
        <v>81</v>
      </c>
      <c r="H125" s="66" t="s">
        <v>244</v>
      </c>
      <c r="I125" s="110" t="s">
        <v>245</v>
      </c>
      <c r="J125" s="69">
        <v>1.3</v>
      </c>
      <c r="K125" s="70">
        <v>0</v>
      </c>
      <c r="L125" s="59" t="s">
        <v>83</v>
      </c>
      <c r="M125" s="65">
        <v>1</v>
      </c>
    </row>
    <row r="126" spans="1:13" ht="21.95" customHeight="1" x14ac:dyDescent="0.2">
      <c r="A126" s="66">
        <v>120</v>
      </c>
      <c r="B126" s="71" t="s">
        <v>270</v>
      </c>
      <c r="C126" s="67" t="s">
        <v>167</v>
      </c>
      <c r="D126" s="67" t="s">
        <v>66</v>
      </c>
      <c r="E126" s="67" t="s">
        <v>94</v>
      </c>
      <c r="F126" s="67" t="s">
        <v>95</v>
      </c>
      <c r="G126" s="67" t="s">
        <v>81</v>
      </c>
      <c r="H126" s="66" t="s">
        <v>250</v>
      </c>
      <c r="I126" s="110" t="s">
        <v>245</v>
      </c>
      <c r="J126" s="69">
        <v>4</v>
      </c>
      <c r="K126" s="70">
        <v>0</v>
      </c>
      <c r="L126" s="59" t="s">
        <v>83</v>
      </c>
      <c r="M126" s="65">
        <v>2</v>
      </c>
    </row>
    <row r="127" spans="1:13" ht="21.95" customHeight="1" x14ac:dyDescent="0.2">
      <c r="A127" s="59">
        <v>121</v>
      </c>
      <c r="B127" s="71" t="s">
        <v>271</v>
      </c>
      <c r="C127" s="67" t="s">
        <v>167</v>
      </c>
      <c r="D127" s="67" t="s">
        <v>66</v>
      </c>
      <c r="E127" s="67" t="s">
        <v>144</v>
      </c>
      <c r="F127" s="67" t="s">
        <v>80</v>
      </c>
      <c r="G127" s="67" t="s">
        <v>81</v>
      </c>
      <c r="H127" s="66"/>
      <c r="I127" s="110" t="s">
        <v>245</v>
      </c>
      <c r="J127" s="69">
        <v>4</v>
      </c>
      <c r="K127" s="70">
        <v>0</v>
      </c>
      <c r="L127" s="59" t="s">
        <v>83</v>
      </c>
      <c r="M127" s="65">
        <v>1</v>
      </c>
    </row>
    <row r="128" spans="1:13" ht="21.95" customHeight="1" x14ac:dyDescent="0.2">
      <c r="A128" s="66">
        <v>122</v>
      </c>
      <c r="B128" s="71" t="s">
        <v>271</v>
      </c>
      <c r="C128" s="67" t="s">
        <v>167</v>
      </c>
      <c r="D128" s="67" t="s">
        <v>66</v>
      </c>
      <c r="E128" s="67" t="s">
        <v>94</v>
      </c>
      <c r="F128" s="67" t="s">
        <v>95</v>
      </c>
      <c r="G128" s="67" t="s">
        <v>81</v>
      </c>
      <c r="H128" s="66" t="s">
        <v>250</v>
      </c>
      <c r="I128" s="110" t="s">
        <v>245</v>
      </c>
      <c r="J128" s="69">
        <v>4</v>
      </c>
      <c r="K128" s="70">
        <v>0</v>
      </c>
      <c r="L128" s="59" t="s">
        <v>83</v>
      </c>
      <c r="M128" s="65">
        <v>2</v>
      </c>
    </row>
    <row r="129" spans="1:13" ht="21.95" customHeight="1" x14ac:dyDescent="0.2">
      <c r="A129" s="59">
        <v>123</v>
      </c>
      <c r="B129" s="71" t="s">
        <v>272</v>
      </c>
      <c r="C129" s="67" t="s">
        <v>115</v>
      </c>
      <c r="D129" s="67" t="s">
        <v>66</v>
      </c>
      <c r="E129" s="67" t="s">
        <v>144</v>
      </c>
      <c r="F129" s="67" t="s">
        <v>80</v>
      </c>
      <c r="G129" s="67" t="s">
        <v>81</v>
      </c>
      <c r="H129" s="66" t="s">
        <v>244</v>
      </c>
      <c r="I129" s="110" t="s">
        <v>245</v>
      </c>
      <c r="J129" s="69">
        <v>4</v>
      </c>
      <c r="K129" s="70">
        <v>0</v>
      </c>
      <c r="L129" s="59" t="s">
        <v>83</v>
      </c>
      <c r="M129" s="65">
        <v>1</v>
      </c>
    </row>
    <row r="130" spans="1:13" ht="21.95" customHeight="1" x14ac:dyDescent="0.2">
      <c r="A130" s="66">
        <v>124</v>
      </c>
      <c r="B130" s="71" t="s">
        <v>272</v>
      </c>
      <c r="C130" s="67" t="s">
        <v>115</v>
      </c>
      <c r="D130" s="67" t="s">
        <v>66</v>
      </c>
      <c r="E130" s="67" t="s">
        <v>246</v>
      </c>
      <c r="F130" s="67" t="s">
        <v>161</v>
      </c>
      <c r="G130" s="67" t="s">
        <v>174</v>
      </c>
      <c r="H130" s="66" t="s">
        <v>247</v>
      </c>
      <c r="I130" s="110" t="s">
        <v>245</v>
      </c>
      <c r="J130" s="69">
        <v>3</v>
      </c>
      <c r="K130" s="70">
        <v>0</v>
      </c>
      <c r="L130" s="59" t="s">
        <v>108</v>
      </c>
      <c r="M130" s="65">
        <v>2</v>
      </c>
    </row>
    <row r="131" spans="1:13" ht="21.95" customHeight="1" x14ac:dyDescent="0.2">
      <c r="A131" s="59">
        <v>125</v>
      </c>
      <c r="B131" s="71" t="s">
        <v>273</v>
      </c>
      <c r="C131" s="67" t="s">
        <v>115</v>
      </c>
      <c r="D131" s="67" t="s">
        <v>66</v>
      </c>
      <c r="E131" s="67" t="s">
        <v>144</v>
      </c>
      <c r="F131" s="67" t="s">
        <v>80</v>
      </c>
      <c r="G131" s="67" t="s">
        <v>81</v>
      </c>
      <c r="H131" s="66" t="s">
        <v>244</v>
      </c>
      <c r="I131" s="110" t="s">
        <v>245</v>
      </c>
      <c r="J131" s="69">
        <v>4</v>
      </c>
      <c r="K131" s="70">
        <v>0</v>
      </c>
      <c r="L131" s="59" t="s">
        <v>83</v>
      </c>
      <c r="M131" s="65">
        <v>1</v>
      </c>
    </row>
    <row r="132" spans="1:13" ht="21.95" customHeight="1" x14ac:dyDescent="0.2">
      <c r="A132" s="66">
        <v>126</v>
      </c>
      <c r="B132" s="71" t="s">
        <v>273</v>
      </c>
      <c r="C132" s="67" t="s">
        <v>115</v>
      </c>
      <c r="D132" s="67" t="s">
        <v>66</v>
      </c>
      <c r="E132" s="67" t="s">
        <v>246</v>
      </c>
      <c r="F132" s="67" t="s">
        <v>161</v>
      </c>
      <c r="G132" s="67" t="s">
        <v>174</v>
      </c>
      <c r="H132" s="66" t="s">
        <v>247</v>
      </c>
      <c r="I132" s="110" t="s">
        <v>245</v>
      </c>
      <c r="J132" s="69">
        <v>3</v>
      </c>
      <c r="K132" s="70">
        <v>0</v>
      </c>
      <c r="L132" s="59" t="s">
        <v>108</v>
      </c>
      <c r="M132" s="65">
        <v>2</v>
      </c>
    </row>
    <row r="133" spans="1:13" ht="21.95" customHeight="1" x14ac:dyDescent="0.2">
      <c r="A133" s="59">
        <v>127</v>
      </c>
      <c r="B133" s="71" t="s">
        <v>274</v>
      </c>
      <c r="C133" s="67" t="s">
        <v>275</v>
      </c>
      <c r="D133" s="67" t="s">
        <v>51</v>
      </c>
      <c r="E133" s="67" t="s">
        <v>88</v>
      </c>
      <c r="F133" s="67" t="s">
        <v>80</v>
      </c>
      <c r="G133" s="67" t="s">
        <v>81</v>
      </c>
      <c r="H133" s="66" t="s">
        <v>226</v>
      </c>
      <c r="I133" s="110" t="s">
        <v>132</v>
      </c>
      <c r="J133" s="69">
        <v>0.3</v>
      </c>
      <c r="K133" s="70">
        <v>0</v>
      </c>
      <c r="L133" s="59" t="s">
        <v>83</v>
      </c>
      <c r="M133" s="65">
        <v>1</v>
      </c>
    </row>
    <row r="134" spans="1:13" ht="21.95" customHeight="1" x14ac:dyDescent="0.2">
      <c r="A134" s="66">
        <v>128</v>
      </c>
      <c r="B134" s="71" t="s">
        <v>274</v>
      </c>
      <c r="C134" s="67" t="s">
        <v>275</v>
      </c>
      <c r="D134" s="67" t="s">
        <v>51</v>
      </c>
      <c r="E134" s="67" t="s">
        <v>276</v>
      </c>
      <c r="F134" s="67" t="s">
        <v>256</v>
      </c>
      <c r="G134" s="67" t="s">
        <v>81</v>
      </c>
      <c r="H134" s="66" t="s">
        <v>250</v>
      </c>
      <c r="I134" s="110" t="s">
        <v>132</v>
      </c>
      <c r="J134" s="69">
        <v>4</v>
      </c>
      <c r="K134" s="70">
        <v>0</v>
      </c>
      <c r="L134" s="59" t="s">
        <v>83</v>
      </c>
      <c r="M134" s="65">
        <v>2</v>
      </c>
    </row>
    <row r="135" spans="1:13" ht="21.95" customHeight="1" x14ac:dyDescent="0.2">
      <c r="A135" s="59">
        <v>129</v>
      </c>
      <c r="B135" s="71" t="s">
        <v>277</v>
      </c>
      <c r="C135" s="67" t="s">
        <v>275</v>
      </c>
      <c r="D135" s="67" t="s">
        <v>51</v>
      </c>
      <c r="E135" s="67" t="s">
        <v>88</v>
      </c>
      <c r="F135" s="67" t="s">
        <v>80</v>
      </c>
      <c r="G135" s="67" t="s">
        <v>81</v>
      </c>
      <c r="H135" s="66" t="s">
        <v>226</v>
      </c>
      <c r="I135" s="110" t="s">
        <v>138</v>
      </c>
      <c r="J135" s="69">
        <v>0.3</v>
      </c>
      <c r="K135" s="70">
        <v>0</v>
      </c>
      <c r="L135" s="59" t="s">
        <v>83</v>
      </c>
      <c r="M135" s="65">
        <v>1</v>
      </c>
    </row>
    <row r="136" spans="1:13" ht="21.95" customHeight="1" x14ac:dyDescent="0.2">
      <c r="A136" s="66">
        <v>130</v>
      </c>
      <c r="B136" s="71" t="s">
        <v>277</v>
      </c>
      <c r="C136" s="67" t="s">
        <v>275</v>
      </c>
      <c r="D136" s="67" t="s">
        <v>51</v>
      </c>
      <c r="E136" s="67" t="s">
        <v>278</v>
      </c>
      <c r="F136" s="67" t="s">
        <v>95</v>
      </c>
      <c r="G136" s="67" t="s">
        <v>174</v>
      </c>
      <c r="H136" s="66" t="s">
        <v>247</v>
      </c>
      <c r="I136" s="110" t="s">
        <v>138</v>
      </c>
      <c r="J136" s="69">
        <v>3</v>
      </c>
      <c r="K136" s="70">
        <v>0</v>
      </c>
      <c r="L136" s="59" t="s">
        <v>108</v>
      </c>
      <c r="M136" s="65">
        <v>2</v>
      </c>
    </row>
    <row r="137" spans="1:13" ht="21.95" customHeight="1" x14ac:dyDescent="0.2">
      <c r="A137" s="59">
        <v>131</v>
      </c>
      <c r="B137" s="71" t="s">
        <v>279</v>
      </c>
      <c r="C137" s="67" t="s">
        <v>280</v>
      </c>
      <c r="D137" s="67" t="s">
        <v>51</v>
      </c>
      <c r="E137" s="67" t="s">
        <v>88</v>
      </c>
      <c r="F137" s="67" t="s">
        <v>80</v>
      </c>
      <c r="G137" s="67" t="s">
        <v>81</v>
      </c>
      <c r="H137" s="66" t="s">
        <v>226</v>
      </c>
      <c r="I137" s="110" t="s">
        <v>164</v>
      </c>
      <c r="J137" s="69">
        <v>0.3</v>
      </c>
      <c r="K137" s="70">
        <v>0</v>
      </c>
      <c r="L137" s="59" t="s">
        <v>83</v>
      </c>
      <c r="M137" s="65">
        <v>1</v>
      </c>
    </row>
    <row r="138" spans="1:13" ht="21.95" customHeight="1" x14ac:dyDescent="0.2">
      <c r="A138" s="66">
        <v>132</v>
      </c>
      <c r="B138" s="71" t="s">
        <v>279</v>
      </c>
      <c r="C138" s="67" t="s">
        <v>280</v>
      </c>
      <c r="D138" s="67" t="s">
        <v>51</v>
      </c>
      <c r="E138" s="67" t="s">
        <v>278</v>
      </c>
      <c r="F138" s="67" t="s">
        <v>95</v>
      </c>
      <c r="G138" s="67" t="s">
        <v>174</v>
      </c>
      <c r="H138" s="66" t="s">
        <v>247</v>
      </c>
      <c r="I138" s="110" t="s">
        <v>164</v>
      </c>
      <c r="J138" s="69">
        <v>3</v>
      </c>
      <c r="K138" s="70">
        <v>0</v>
      </c>
      <c r="L138" s="59" t="s">
        <v>108</v>
      </c>
      <c r="M138" s="65">
        <v>2</v>
      </c>
    </row>
    <row r="139" spans="1:13" ht="21.95" customHeight="1" x14ac:dyDescent="0.2">
      <c r="A139" s="59">
        <v>133</v>
      </c>
      <c r="B139" s="71" t="s">
        <v>281</v>
      </c>
      <c r="C139" s="67" t="s">
        <v>115</v>
      </c>
      <c r="D139" s="67" t="s">
        <v>66</v>
      </c>
      <c r="E139" s="67" t="s">
        <v>88</v>
      </c>
      <c r="F139" s="67" t="s">
        <v>80</v>
      </c>
      <c r="G139" s="67" t="s">
        <v>81</v>
      </c>
      <c r="H139" s="66" t="s">
        <v>226</v>
      </c>
      <c r="I139" s="110" t="s">
        <v>164</v>
      </c>
      <c r="J139" s="69">
        <v>0.3</v>
      </c>
      <c r="K139" s="70">
        <v>0</v>
      </c>
      <c r="L139" s="59" t="s">
        <v>83</v>
      </c>
      <c r="M139" s="65">
        <v>1</v>
      </c>
    </row>
    <row r="140" spans="1:13" ht="21.95" customHeight="1" x14ac:dyDescent="0.2">
      <c r="A140" s="66">
        <v>134</v>
      </c>
      <c r="B140" s="71" t="s">
        <v>281</v>
      </c>
      <c r="C140" s="67" t="s">
        <v>115</v>
      </c>
      <c r="D140" s="67" t="s">
        <v>66</v>
      </c>
      <c r="E140" s="67" t="s">
        <v>278</v>
      </c>
      <c r="F140" s="67" t="s">
        <v>95</v>
      </c>
      <c r="G140" s="67" t="s">
        <v>174</v>
      </c>
      <c r="H140" s="66" t="s">
        <v>247</v>
      </c>
      <c r="I140" s="110" t="s">
        <v>164</v>
      </c>
      <c r="J140" s="69">
        <v>3</v>
      </c>
      <c r="K140" s="70">
        <v>0</v>
      </c>
      <c r="L140" s="59" t="s">
        <v>108</v>
      </c>
      <c r="M140" s="65">
        <v>2</v>
      </c>
    </row>
    <row r="141" spans="1:13" ht="21.95" customHeight="1" x14ac:dyDescent="0.2">
      <c r="A141" s="59">
        <v>135</v>
      </c>
      <c r="B141" s="71" t="s">
        <v>282</v>
      </c>
      <c r="C141" s="67" t="s">
        <v>115</v>
      </c>
      <c r="D141" s="67" t="s">
        <v>66</v>
      </c>
      <c r="E141" s="67" t="s">
        <v>88</v>
      </c>
      <c r="F141" s="67" t="s">
        <v>80</v>
      </c>
      <c r="G141" s="67" t="s">
        <v>81</v>
      </c>
      <c r="H141" s="66" t="s">
        <v>226</v>
      </c>
      <c r="I141" s="110" t="s">
        <v>164</v>
      </c>
      <c r="J141" s="69">
        <v>0.3</v>
      </c>
      <c r="K141" s="70">
        <v>0</v>
      </c>
      <c r="L141" s="59" t="s">
        <v>83</v>
      </c>
      <c r="M141" s="65">
        <v>1</v>
      </c>
    </row>
    <row r="142" spans="1:13" ht="21.95" customHeight="1" x14ac:dyDescent="0.2">
      <c r="A142" s="66">
        <v>136</v>
      </c>
      <c r="B142" s="71" t="s">
        <v>282</v>
      </c>
      <c r="C142" s="67" t="s">
        <v>115</v>
      </c>
      <c r="D142" s="67" t="s">
        <v>66</v>
      </c>
      <c r="E142" s="67" t="s">
        <v>278</v>
      </c>
      <c r="F142" s="67" t="s">
        <v>95</v>
      </c>
      <c r="G142" s="67" t="s">
        <v>174</v>
      </c>
      <c r="H142" s="66" t="s">
        <v>247</v>
      </c>
      <c r="I142" s="110" t="s">
        <v>164</v>
      </c>
      <c r="J142" s="69">
        <v>3</v>
      </c>
      <c r="K142" s="70">
        <v>0</v>
      </c>
      <c r="L142" s="59" t="s">
        <v>108</v>
      </c>
      <c r="M142" s="65">
        <v>2</v>
      </c>
    </row>
    <row r="143" spans="1:13" ht="21.95" customHeight="1" x14ac:dyDescent="0.2">
      <c r="A143" s="59">
        <v>137</v>
      </c>
      <c r="B143" s="71" t="s">
        <v>283</v>
      </c>
      <c r="C143" s="67" t="s">
        <v>167</v>
      </c>
      <c r="D143" s="67" t="s">
        <v>66</v>
      </c>
      <c r="E143" s="67" t="s">
        <v>255</v>
      </c>
      <c r="F143" s="67" t="s">
        <v>80</v>
      </c>
      <c r="G143" s="67" t="s">
        <v>81</v>
      </c>
      <c r="H143" s="66" t="s">
        <v>226</v>
      </c>
      <c r="I143" s="110" t="s">
        <v>138</v>
      </c>
      <c r="J143" s="69">
        <v>1.5</v>
      </c>
      <c r="K143" s="70">
        <v>0</v>
      </c>
      <c r="L143" s="59" t="s">
        <v>108</v>
      </c>
      <c r="M143" s="65">
        <v>1</v>
      </c>
    </row>
    <row r="144" spans="1:13" ht="21.95" customHeight="1" x14ac:dyDescent="0.2">
      <c r="A144" s="66">
        <v>138</v>
      </c>
      <c r="B144" s="71" t="s">
        <v>283</v>
      </c>
      <c r="C144" s="67" t="s">
        <v>167</v>
      </c>
      <c r="D144" s="67" t="s">
        <v>66</v>
      </c>
      <c r="E144" s="67" t="s">
        <v>284</v>
      </c>
      <c r="F144" s="67" t="s">
        <v>95</v>
      </c>
      <c r="G144" s="67" t="s">
        <v>81</v>
      </c>
      <c r="H144" s="66" t="s">
        <v>82</v>
      </c>
      <c r="I144" s="110" t="s">
        <v>138</v>
      </c>
      <c r="J144" s="69">
        <v>4</v>
      </c>
      <c r="K144" s="70">
        <v>0</v>
      </c>
      <c r="L144" s="59" t="s">
        <v>108</v>
      </c>
      <c r="M144" s="65">
        <v>2</v>
      </c>
    </row>
    <row r="145" spans="1:13" ht="21.95" customHeight="1" x14ac:dyDescent="0.2">
      <c r="A145" s="59">
        <v>139</v>
      </c>
      <c r="B145" s="71" t="s">
        <v>285</v>
      </c>
      <c r="C145" s="67" t="s">
        <v>78</v>
      </c>
      <c r="D145" s="67" t="s">
        <v>51</v>
      </c>
      <c r="E145" s="67" t="s">
        <v>286</v>
      </c>
      <c r="F145" s="67" t="s">
        <v>80</v>
      </c>
      <c r="G145" s="67" t="s">
        <v>81</v>
      </c>
      <c r="H145" s="66" t="s">
        <v>82</v>
      </c>
      <c r="I145" s="110" t="s">
        <v>287</v>
      </c>
      <c r="J145" s="69">
        <v>3</v>
      </c>
      <c r="K145" s="70">
        <v>0</v>
      </c>
      <c r="L145" s="59" t="s">
        <v>83</v>
      </c>
      <c r="M145" s="65">
        <v>1</v>
      </c>
    </row>
    <row r="146" spans="1:13" ht="21.95" customHeight="1" x14ac:dyDescent="0.2">
      <c r="A146" s="66">
        <v>140</v>
      </c>
      <c r="B146" s="71" t="s">
        <v>285</v>
      </c>
      <c r="C146" s="67" t="s">
        <v>78</v>
      </c>
      <c r="D146" s="67" t="s">
        <v>51</v>
      </c>
      <c r="E146" s="67" t="s">
        <v>288</v>
      </c>
      <c r="F146" s="67" t="s">
        <v>95</v>
      </c>
      <c r="G146" s="67" t="s">
        <v>105</v>
      </c>
      <c r="H146" s="66"/>
      <c r="I146" s="110" t="s">
        <v>289</v>
      </c>
      <c r="J146" s="69"/>
      <c r="K146" s="70">
        <v>0</v>
      </c>
      <c r="L146" s="59" t="s">
        <v>108</v>
      </c>
      <c r="M146" s="65">
        <v>2</v>
      </c>
    </row>
    <row r="147" spans="1:13" ht="21.95" customHeight="1" x14ac:dyDescent="0.2">
      <c r="A147" s="59">
        <v>141</v>
      </c>
      <c r="B147" s="71" t="s">
        <v>290</v>
      </c>
      <c r="C147" s="67" t="s">
        <v>254</v>
      </c>
      <c r="D147" s="67" t="s">
        <v>51</v>
      </c>
      <c r="E147" s="67" t="s">
        <v>124</v>
      </c>
      <c r="F147" s="67" t="s">
        <v>80</v>
      </c>
      <c r="G147" s="67" t="s">
        <v>81</v>
      </c>
      <c r="H147" s="66" t="s">
        <v>82</v>
      </c>
      <c r="I147" s="110" t="s">
        <v>291</v>
      </c>
      <c r="J147" s="69">
        <v>3</v>
      </c>
      <c r="K147" s="70">
        <v>0</v>
      </c>
      <c r="L147" s="59" t="s">
        <v>83</v>
      </c>
      <c r="M147" s="65">
        <v>1</v>
      </c>
    </row>
    <row r="148" spans="1:13" ht="21.95" customHeight="1" x14ac:dyDescent="0.2">
      <c r="A148" s="66">
        <v>142</v>
      </c>
      <c r="B148" s="71" t="s">
        <v>290</v>
      </c>
      <c r="C148" s="67" t="s">
        <v>254</v>
      </c>
      <c r="D148" s="67" t="s">
        <v>51</v>
      </c>
      <c r="E148" s="67" t="s">
        <v>150</v>
      </c>
      <c r="F148" s="67" t="s">
        <v>80</v>
      </c>
      <c r="G148" s="67" t="s">
        <v>81</v>
      </c>
      <c r="H148" s="66" t="s">
        <v>82</v>
      </c>
      <c r="I148" s="110" t="s">
        <v>292</v>
      </c>
      <c r="J148" s="69">
        <v>1</v>
      </c>
      <c r="K148" s="70">
        <v>0</v>
      </c>
      <c r="L148" s="59" t="s">
        <v>83</v>
      </c>
      <c r="M148" s="65">
        <v>2</v>
      </c>
    </row>
    <row r="149" spans="1:13" ht="21.95" customHeight="1" x14ac:dyDescent="0.2">
      <c r="A149" s="59">
        <v>143</v>
      </c>
      <c r="B149" s="71" t="s">
        <v>293</v>
      </c>
      <c r="C149" s="67" t="s">
        <v>115</v>
      </c>
      <c r="D149" s="67" t="s">
        <v>66</v>
      </c>
      <c r="E149" s="67" t="s">
        <v>294</v>
      </c>
      <c r="F149" s="67" t="s">
        <v>80</v>
      </c>
      <c r="G149" s="67" t="s">
        <v>81</v>
      </c>
      <c r="H149" s="66" t="s">
        <v>82</v>
      </c>
      <c r="I149" s="110" t="s">
        <v>295</v>
      </c>
      <c r="J149" s="69">
        <v>4</v>
      </c>
      <c r="K149" s="70">
        <v>0</v>
      </c>
      <c r="L149" s="59" t="s">
        <v>83</v>
      </c>
      <c r="M149" s="65">
        <v>1</v>
      </c>
    </row>
    <row r="150" spans="1:13" ht="21.95" customHeight="1" x14ac:dyDescent="0.2">
      <c r="A150" s="66">
        <v>144</v>
      </c>
      <c r="B150" s="71" t="s">
        <v>293</v>
      </c>
      <c r="C150" s="67" t="s">
        <v>115</v>
      </c>
      <c r="D150" s="67" t="s">
        <v>66</v>
      </c>
      <c r="E150" s="67" t="s">
        <v>150</v>
      </c>
      <c r="F150" s="67" t="s">
        <v>80</v>
      </c>
      <c r="G150" s="67" t="s">
        <v>81</v>
      </c>
      <c r="H150" s="66" t="s">
        <v>82</v>
      </c>
      <c r="I150" s="110" t="s">
        <v>296</v>
      </c>
      <c r="J150" s="69">
        <v>1</v>
      </c>
      <c r="K150" s="70">
        <v>0</v>
      </c>
      <c r="L150" s="59" t="s">
        <v>83</v>
      </c>
      <c r="M150" s="65">
        <v>2</v>
      </c>
    </row>
    <row r="151" spans="1:13" ht="21.95" customHeight="1" x14ac:dyDescent="0.2">
      <c r="A151" s="59">
        <v>145</v>
      </c>
      <c r="B151" s="71" t="s">
        <v>297</v>
      </c>
      <c r="C151" s="67" t="s">
        <v>298</v>
      </c>
      <c r="D151" s="67" t="s">
        <v>51</v>
      </c>
      <c r="E151" s="67" t="s">
        <v>299</v>
      </c>
      <c r="F151" s="67" t="s">
        <v>80</v>
      </c>
      <c r="G151" s="67" t="s">
        <v>81</v>
      </c>
      <c r="H151" s="66" t="s">
        <v>226</v>
      </c>
      <c r="I151" s="110" t="s">
        <v>300</v>
      </c>
      <c r="J151" s="69">
        <v>0.3</v>
      </c>
      <c r="K151" s="70"/>
      <c r="L151" s="59" t="s">
        <v>83</v>
      </c>
      <c r="M151" s="65">
        <v>1</v>
      </c>
    </row>
    <row r="152" spans="1:13" ht="21.95" customHeight="1" x14ac:dyDescent="0.2">
      <c r="A152" s="66">
        <v>146</v>
      </c>
      <c r="B152" s="71" t="s">
        <v>297</v>
      </c>
      <c r="C152" s="67" t="s">
        <v>298</v>
      </c>
      <c r="D152" s="67" t="s">
        <v>51</v>
      </c>
      <c r="E152" s="67" t="s">
        <v>301</v>
      </c>
      <c r="F152" s="67" t="s">
        <v>95</v>
      </c>
      <c r="G152" s="67" t="s">
        <v>111</v>
      </c>
      <c r="H152" s="66" t="s">
        <v>302</v>
      </c>
      <c r="I152" s="110" t="s">
        <v>300</v>
      </c>
      <c r="J152" s="69">
        <v>3</v>
      </c>
      <c r="K152" s="70"/>
      <c r="L152" s="59" t="s">
        <v>108</v>
      </c>
      <c r="M152" s="65">
        <v>2</v>
      </c>
    </row>
    <row r="153" spans="1:13" ht="21.95" customHeight="1" x14ac:dyDescent="0.2">
      <c r="A153" s="59">
        <v>147</v>
      </c>
      <c r="B153" s="71" t="s">
        <v>303</v>
      </c>
      <c r="C153" s="67" t="s">
        <v>115</v>
      </c>
      <c r="D153" s="67" t="s">
        <v>66</v>
      </c>
      <c r="E153" s="67" t="s">
        <v>304</v>
      </c>
      <c r="F153" s="67" t="s">
        <v>80</v>
      </c>
      <c r="G153" s="67" t="s">
        <v>81</v>
      </c>
      <c r="H153" s="66" t="s">
        <v>226</v>
      </c>
      <c r="I153" s="110" t="s">
        <v>300</v>
      </c>
      <c r="J153" s="69">
        <v>0.3</v>
      </c>
      <c r="K153" s="70"/>
      <c r="L153" s="59" t="s">
        <v>83</v>
      </c>
      <c r="M153" s="65">
        <v>1</v>
      </c>
    </row>
    <row r="154" spans="1:13" ht="21.95" customHeight="1" x14ac:dyDescent="0.2">
      <c r="A154" s="66">
        <v>148</v>
      </c>
      <c r="B154" s="71" t="s">
        <v>303</v>
      </c>
      <c r="C154" s="67" t="s">
        <v>115</v>
      </c>
      <c r="D154" s="67" t="s">
        <v>66</v>
      </c>
      <c r="E154" s="67" t="s">
        <v>305</v>
      </c>
      <c r="F154" s="67" t="s">
        <v>95</v>
      </c>
      <c r="G154" s="67" t="s">
        <v>81</v>
      </c>
      <c r="H154" s="66" t="s">
        <v>306</v>
      </c>
      <c r="I154" s="110" t="s">
        <v>300</v>
      </c>
      <c r="J154" s="69">
        <v>4</v>
      </c>
      <c r="K154" s="70"/>
      <c r="L154" s="59" t="s">
        <v>83</v>
      </c>
      <c r="M154" s="65">
        <v>2</v>
      </c>
    </row>
    <row r="155" spans="1:13" ht="21.95" customHeight="1" x14ac:dyDescent="0.2">
      <c r="A155" s="59">
        <v>149</v>
      </c>
      <c r="B155" s="71" t="s">
        <v>307</v>
      </c>
      <c r="C155" s="67" t="s">
        <v>115</v>
      </c>
      <c r="D155" s="67" t="s">
        <v>66</v>
      </c>
      <c r="E155" s="67" t="s">
        <v>124</v>
      </c>
      <c r="F155" s="67" t="s">
        <v>80</v>
      </c>
      <c r="G155" s="67" t="s">
        <v>81</v>
      </c>
      <c r="H155" s="66" t="s">
        <v>306</v>
      </c>
      <c r="I155" s="110" t="s">
        <v>300</v>
      </c>
      <c r="J155" s="69">
        <v>3</v>
      </c>
      <c r="K155" s="70"/>
      <c r="L155" s="59" t="s">
        <v>83</v>
      </c>
      <c r="M155" s="65">
        <v>1</v>
      </c>
    </row>
    <row r="156" spans="1:13" ht="21.95" customHeight="1" x14ac:dyDescent="0.2">
      <c r="A156" s="66">
        <v>150</v>
      </c>
      <c r="B156" s="71" t="s">
        <v>307</v>
      </c>
      <c r="C156" s="67" t="s">
        <v>115</v>
      </c>
      <c r="D156" s="67" t="s">
        <v>66</v>
      </c>
      <c r="E156" s="67" t="s">
        <v>305</v>
      </c>
      <c r="F156" s="67" t="s">
        <v>95</v>
      </c>
      <c r="G156" s="67" t="s">
        <v>81</v>
      </c>
      <c r="H156" s="66" t="s">
        <v>306</v>
      </c>
      <c r="I156" s="110" t="s">
        <v>300</v>
      </c>
      <c r="J156" s="69">
        <v>4</v>
      </c>
      <c r="K156" s="70"/>
      <c r="L156" s="59" t="s">
        <v>83</v>
      </c>
      <c r="M156" s="65">
        <v>2</v>
      </c>
    </row>
  </sheetData>
  <sheetProtection selectLockedCells="1"/>
  <protectedRanges>
    <protectedRange password="CE28" sqref="H4:I4 H2 B2" name="ช่วง1_2"/>
    <protectedRange password="CE28" sqref="B133:B140" name="ช่วง1_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0 H88 F83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0 J83:J86 J89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0 K83:K86 K89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1 L83:L87 L89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0 K87:K88 K81:K82 M83:M86 M89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6 D89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6 H82 G89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rowBreaks count="1" manualBreakCount="1">
    <brk id="26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13" zoomScale="120" zoomScaleNormal="120" zoomScaleSheetLayoutView="90" zoomScalePageLayoutView="120" workbookViewId="0">
      <selection activeCell="T6" sqref="T6"/>
    </sheetView>
  </sheetViews>
  <sheetFormatPr defaultColWidth="9" defaultRowHeight="18.75" x14ac:dyDescent="0.2"/>
  <cols>
    <col min="1" max="1" width="3.125" style="19" customWidth="1"/>
    <col min="2" max="2" width="19.125" style="19" customWidth="1"/>
    <col min="3" max="3" width="10.375" style="19" customWidth="1"/>
    <col min="4" max="4" width="8.25" style="19" customWidth="1"/>
    <col min="5" max="5" width="28.375" style="19" customWidth="1"/>
    <col min="6" max="6" width="8.75" style="19" customWidth="1"/>
    <col min="7" max="7" width="1.37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35">
      <c r="A1" s="155" t="s">
        <v>71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78"/>
      <c r="O1" s="21"/>
      <c r="P1" s="10"/>
      <c r="Q1" s="11"/>
    </row>
    <row r="2" spans="1:17" s="12" customFormat="1" ht="24.75" customHeight="1" x14ac:dyDescent="0.25">
      <c r="A2" s="7"/>
      <c r="B2" s="5"/>
      <c r="C2" s="28" t="s">
        <v>7</v>
      </c>
      <c r="D2" s="162" t="str">
        <f>เก็บข้อมูลHRD!C2</f>
        <v>กองคลัง</v>
      </c>
      <c r="E2" s="162"/>
      <c r="F2" s="162"/>
      <c r="G2" s="162"/>
      <c r="H2" s="162"/>
      <c r="I2" s="162"/>
      <c r="J2" s="163" t="s">
        <v>74</v>
      </c>
      <c r="K2" s="163"/>
      <c r="L2" s="162" t="str">
        <f>เก็บข้อมูลHRD!J4</f>
        <v>นางสาวรพีพร แดงสุทธา</v>
      </c>
      <c r="M2" s="162"/>
      <c r="N2" s="79"/>
      <c r="O2" s="20"/>
    </row>
    <row r="3" spans="1:17" s="12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25">
      <c r="A4" s="8"/>
      <c r="B4" s="157" t="s">
        <v>46</v>
      </c>
      <c r="C4" s="158"/>
      <c r="D4" s="108">
        <f>เก็บข้อมูลHRD!D4</f>
        <v>51</v>
      </c>
      <c r="E4" s="29" t="s">
        <v>53</v>
      </c>
      <c r="F4" s="108">
        <f>เก็บข้อมูลHRD!F4</f>
        <v>24</v>
      </c>
      <c r="G4" s="30"/>
      <c r="H4" s="31" t="s">
        <v>47</v>
      </c>
      <c r="I4" s="159">
        <f>เก็บข้อมูลHRD!H4</f>
        <v>2567</v>
      </c>
      <c r="J4" s="160"/>
      <c r="K4" s="161" t="s">
        <v>45</v>
      </c>
      <c r="L4" s="161"/>
      <c r="M4" s="32">
        <f>เก็บข้อมูลHRD!L4:M4</f>
        <v>45485</v>
      </c>
      <c r="N4" s="80"/>
      <c r="O4" s="22"/>
    </row>
    <row r="5" spans="1:17" s="24" customFormat="1" ht="5.25" customHeight="1" x14ac:dyDescent="0.2">
      <c r="A5" s="9"/>
      <c r="B5" s="114"/>
      <c r="C5" s="114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34" t="s">
        <v>13</v>
      </c>
      <c r="B6" s="131" t="s">
        <v>34</v>
      </c>
      <c r="C6" s="132"/>
      <c r="D6" s="132"/>
      <c r="E6" s="132"/>
      <c r="F6" s="133"/>
      <c r="G6" s="33"/>
      <c r="H6" s="166" t="s">
        <v>32</v>
      </c>
      <c r="I6" s="166"/>
      <c r="J6" s="166"/>
      <c r="K6" s="165" t="s">
        <v>33</v>
      </c>
      <c r="L6" s="165"/>
      <c r="M6" s="165"/>
      <c r="N6" s="81"/>
      <c r="O6" s="18"/>
      <c r="P6" s="3"/>
      <c r="Q6" s="3"/>
    </row>
    <row r="7" spans="1:17" ht="24.95" customHeight="1" x14ac:dyDescent="0.35">
      <c r="A7" s="135"/>
      <c r="B7" s="149" t="s">
        <v>51</v>
      </c>
      <c r="C7" s="150"/>
      <c r="D7" s="151"/>
      <c r="E7" s="147" t="s">
        <v>66</v>
      </c>
      <c r="F7" s="147"/>
      <c r="G7" s="36"/>
      <c r="H7" s="152" t="s">
        <v>15</v>
      </c>
      <c r="I7" s="152"/>
      <c r="J7" s="37">
        <f>COUNTIF(เก็บข้อมูลHRD!F7:F2006,"ความรู้/ทักษะเฉพาะทางในสายงาน")</f>
        <v>44</v>
      </c>
      <c r="K7" s="154" t="s">
        <v>48</v>
      </c>
      <c r="L7" s="154"/>
      <c r="M7" s="38">
        <f>COUNTIF(เก็บข้อมูลHRD!G7:G2006,"อบรมกับหน่วยงานนอกกรมฯ")</f>
        <v>5</v>
      </c>
      <c r="N7" s="83"/>
    </row>
    <row r="8" spans="1:17" ht="24.95" customHeight="1" x14ac:dyDescent="0.35">
      <c r="A8" s="135"/>
      <c r="B8" s="146" t="s">
        <v>8</v>
      </c>
      <c r="C8" s="146"/>
      <c r="D8" s="34">
        <f t="array" ref="D8">COUNTIFS(เก็บข้อมูลHRD!D7:D2006,"ข้าราชการ",เก็บข้อมูลHRD!M7:M2006,"1")</f>
        <v>51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24</v>
      </c>
      <c r="G8" s="36"/>
      <c r="H8" s="152" t="s">
        <v>16</v>
      </c>
      <c r="I8" s="152"/>
      <c r="J8" s="37">
        <f>COUNTIF(เก็บข้อมูลHRD!F7:F2006,"ภาษา")</f>
        <v>0</v>
      </c>
      <c r="K8" s="153" t="s">
        <v>40</v>
      </c>
      <c r="L8" s="153"/>
      <c r="M8" s="38">
        <f>COUNTIF(เก็บข้อมูลHRD!G7:G2006,"อบรมกับหน่วยงานในกรมฯ")</f>
        <v>0</v>
      </c>
      <c r="N8" s="83"/>
      <c r="P8" s="25"/>
    </row>
    <row r="9" spans="1:17" ht="24.95" customHeight="1" x14ac:dyDescent="0.35">
      <c r="A9" s="135"/>
      <c r="B9" s="146" t="s">
        <v>9</v>
      </c>
      <c r="C9" s="146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51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24</v>
      </c>
      <c r="G9" s="41"/>
      <c r="H9" s="152" t="s">
        <v>17</v>
      </c>
      <c r="I9" s="152"/>
      <c r="J9" s="37">
        <f>COUNTIF(เก็บข้อมูลHRD!F7:F2006,"ภาวะผู้นำ/คุณธรรม/จริยธรรม")</f>
        <v>2</v>
      </c>
      <c r="K9" s="154" t="s">
        <v>49</v>
      </c>
      <c r="L9" s="154"/>
      <c r="M9" s="38">
        <f>COUNTIF(เก็บข้อมูลHRD!G7:G2006,"e-Learning")</f>
        <v>117</v>
      </c>
      <c r="N9" s="83"/>
    </row>
    <row r="10" spans="1:17" ht="24.95" customHeight="1" x14ac:dyDescent="0.35">
      <c r="A10" s="136"/>
      <c r="B10" s="146" t="s">
        <v>75</v>
      </c>
      <c r="C10" s="146"/>
      <c r="D10" s="40">
        <f t="array" ref="D10">D9/D4*100</f>
        <v>100</v>
      </c>
      <c r="E10" s="35" t="s">
        <v>76</v>
      </c>
      <c r="F10" s="40">
        <f t="array" ref="F10">F9/F4*100</f>
        <v>100</v>
      </c>
      <c r="G10" s="42"/>
      <c r="H10" s="152" t="s">
        <v>18</v>
      </c>
      <c r="I10" s="152"/>
      <c r="J10" s="37">
        <f t="array" ref="J10">COUNTIF(เก็บข้อมูลHRD!F7:F1006,"จิตอาสา/บริการ")</f>
        <v>0</v>
      </c>
      <c r="K10" s="154" t="s">
        <v>23</v>
      </c>
      <c r="L10" s="154"/>
      <c r="M10" s="38">
        <f>COUNTIF(เก็บข้อมูลHRD!G7:G2006,"ชุมชนนักปฏิบัติ(CoP)")</f>
        <v>13</v>
      </c>
      <c r="N10" s="83"/>
    </row>
    <row r="11" spans="1:17" ht="24.95" customHeight="1" x14ac:dyDescent="0.35">
      <c r="A11" s="143" t="s">
        <v>14</v>
      </c>
      <c r="B11" s="140" t="s">
        <v>35</v>
      </c>
      <c r="C11" s="141"/>
      <c r="D11" s="141"/>
      <c r="E11" s="141"/>
      <c r="F11" s="142"/>
      <c r="G11" s="36"/>
      <c r="H11" s="152" t="s">
        <v>19</v>
      </c>
      <c r="I11" s="152"/>
      <c r="J11" s="37">
        <f>COUNTIF(เก็บข้อมูลHRD!F7:F2006,"ความรับผิดชอบ/ซื่อสัตย์สุจริต")</f>
        <v>0</v>
      </c>
      <c r="K11" s="154" t="s">
        <v>26</v>
      </c>
      <c r="L11" s="154"/>
      <c r="M11" s="38">
        <f>COUNTIF(เก็บข้อมูลHRD!G7:G2006,"สอนงาน")</f>
        <v>2</v>
      </c>
      <c r="N11" s="83"/>
    </row>
    <row r="12" spans="1:17" ht="24.95" customHeight="1" x14ac:dyDescent="0.35">
      <c r="A12" s="144"/>
      <c r="B12" s="137" t="s">
        <v>51</v>
      </c>
      <c r="C12" s="138"/>
      <c r="D12" s="139"/>
      <c r="E12" s="148" t="s">
        <v>66</v>
      </c>
      <c r="F12" s="148"/>
      <c r="G12" s="36"/>
      <c r="H12" s="152" t="s">
        <v>20</v>
      </c>
      <c r="I12" s="152"/>
      <c r="J12" s="37">
        <f>COUNTIF(เก็บข้อมูลHRD!F7:F2006,"ทำงานเป็นทีม")</f>
        <v>2</v>
      </c>
      <c r="K12" s="154" t="s">
        <v>27</v>
      </c>
      <c r="L12" s="154"/>
      <c r="M12" s="38">
        <f>COUNTIF(เก็บข้อมูลHRD!G7:G2006,"มอบหมายงาน")</f>
        <v>0</v>
      </c>
      <c r="N12" s="83"/>
    </row>
    <row r="13" spans="1:17" ht="24.95" customHeight="1" x14ac:dyDescent="0.35">
      <c r="A13" s="144"/>
      <c r="B13" s="126" t="s">
        <v>8</v>
      </c>
      <c r="C13" s="126"/>
      <c r="D13" s="34">
        <f t="array" ref="D13">COUNTIFS(เก็บข้อมูลHRD!D7:D2006,"ข้าราชการ",เก็บข้อมูลHRD!M7:M2006,"2")</f>
        <v>51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24</v>
      </c>
      <c r="G13" s="41"/>
      <c r="H13" s="152" t="s">
        <v>24</v>
      </c>
      <c r="I13" s="152"/>
      <c r="J13" s="37">
        <f>COUNTIF(เก็บข้อมูลHRD!F7:F2006,"คิดค้น/ใช้นวัตกรรมใหม่ๆ")</f>
        <v>3</v>
      </c>
      <c r="K13" s="154" t="s">
        <v>28</v>
      </c>
      <c r="L13" s="154"/>
      <c r="M13" s="38">
        <f>COUNTIF(เก็บข้อมูลHRD!G7:G2006,"ดูงานนอกสถานที่")</f>
        <v>0</v>
      </c>
      <c r="N13" s="83"/>
      <c r="Q13" s="19" t="s">
        <v>57</v>
      </c>
    </row>
    <row r="14" spans="1:17" ht="24.95" customHeight="1" x14ac:dyDescent="0.35">
      <c r="A14" s="144"/>
      <c r="B14" s="126" t="s">
        <v>9</v>
      </c>
      <c r="C14" s="126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51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24</v>
      </c>
      <c r="G14" s="42"/>
      <c r="H14" s="152" t="s">
        <v>25</v>
      </c>
      <c r="I14" s="152"/>
      <c r="J14" s="37">
        <f>COUNTIF(เก็บข้อมูลHRD!F7:F2006,"กฎหมาย/กฎระเบียบฯ")</f>
        <v>17</v>
      </c>
      <c r="K14" s="154" t="s">
        <v>29</v>
      </c>
      <c r="L14" s="154"/>
      <c r="M14" s="38">
        <f>COUNTIF(เก็บข้อมูลHRD!G7:G2006,"หมุนเวียนงาน")</f>
        <v>0</v>
      </c>
      <c r="N14" s="83"/>
    </row>
    <row r="15" spans="1:17" ht="24.95" customHeight="1" x14ac:dyDescent="0.35">
      <c r="A15" s="145"/>
      <c r="B15" s="126" t="s">
        <v>75</v>
      </c>
      <c r="C15" s="126"/>
      <c r="D15" s="40">
        <f>D14/D4*100</f>
        <v>100</v>
      </c>
      <c r="E15" s="35" t="s">
        <v>76</v>
      </c>
      <c r="F15" s="40">
        <f>F14/F4*100</f>
        <v>100</v>
      </c>
      <c r="G15" s="36"/>
      <c r="H15" s="152" t="s">
        <v>21</v>
      </c>
      <c r="I15" s="152"/>
      <c r="J15" s="37">
        <f>COUNTIF(เก็บข้อมูลHRD!F7:F2006,"การใช้เทคโนโลยี")</f>
        <v>72</v>
      </c>
      <c r="K15" s="154" t="s">
        <v>30</v>
      </c>
      <c r="L15" s="154"/>
      <c r="M15" s="38">
        <f>COUNTIF(เก็บข้อมูลHRD!G7:G2006,"เรียนรู้ด้วยตนเอง")</f>
        <v>13</v>
      </c>
      <c r="N15" s="83"/>
    </row>
    <row r="16" spans="1:17" ht="24.95" customHeight="1" x14ac:dyDescent="0.35">
      <c r="A16" s="121" t="s">
        <v>12</v>
      </c>
      <c r="B16" s="122" t="s">
        <v>36</v>
      </c>
      <c r="C16" s="122"/>
      <c r="D16" s="122"/>
      <c r="E16" s="122"/>
      <c r="F16" s="123"/>
      <c r="G16" s="36"/>
      <c r="H16" s="152" t="s">
        <v>22</v>
      </c>
      <c r="I16" s="152"/>
      <c r="J16" s="37">
        <f>COUNTIF(เก็บข้อมูลHRD!F7:F2006,"ทักษะการคิด")</f>
        <v>5</v>
      </c>
      <c r="K16" s="154" t="s">
        <v>31</v>
      </c>
      <c r="L16" s="154"/>
      <c r="M16" s="38">
        <f>COUNTIF(เก็บข้อมูลHRD!G7:G2006,"อื่นๆ")</f>
        <v>0</v>
      </c>
      <c r="N16" s="83"/>
    </row>
    <row r="17" spans="1:18" ht="23.25" customHeight="1" x14ac:dyDescent="0.2">
      <c r="A17" s="121"/>
      <c r="B17" s="122" t="s">
        <v>51</v>
      </c>
      <c r="C17" s="122"/>
      <c r="D17" s="123"/>
      <c r="E17" s="124" t="s">
        <v>66</v>
      </c>
      <c r="F17" s="124"/>
      <c r="G17" s="41"/>
      <c r="H17" s="167" t="s">
        <v>52</v>
      </c>
      <c r="I17" s="167"/>
      <c r="J17" s="91">
        <f>SUM(J7:J16)</f>
        <v>145</v>
      </c>
      <c r="K17" s="167" t="s">
        <v>52</v>
      </c>
      <c r="L17" s="167"/>
      <c r="M17" s="92">
        <f>SUM(M7:M16)</f>
        <v>150</v>
      </c>
      <c r="N17" s="83"/>
    </row>
    <row r="18" spans="1:18" ht="24.95" customHeight="1" x14ac:dyDescent="0.3">
      <c r="A18" s="121"/>
      <c r="B18" s="125" t="s">
        <v>8</v>
      </c>
      <c r="C18" s="126"/>
      <c r="D18" s="34">
        <f>COUNTIF(เก็บข้อมูลHRD!D7:D2006,"ข้าราชการ")</f>
        <v>102</v>
      </c>
      <c r="E18" s="35" t="s">
        <v>10</v>
      </c>
      <c r="F18" s="34">
        <f t="array" ref="F18">COUNTIF(เก็บข้อมูลHRD!D7:D2006,"พนักงานราชการ")</f>
        <v>48</v>
      </c>
      <c r="G18" s="42"/>
      <c r="H18" s="118" t="s">
        <v>67</v>
      </c>
      <c r="I18" s="119"/>
      <c r="J18" s="119"/>
      <c r="K18" s="119"/>
      <c r="L18" s="119"/>
      <c r="M18" s="119"/>
      <c r="N18" s="42"/>
    </row>
    <row r="19" spans="1:18" ht="28.5" customHeight="1" x14ac:dyDescent="0.2">
      <c r="A19" s="121"/>
      <c r="B19" s="125" t="s">
        <v>9</v>
      </c>
      <c r="C19" s="126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51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24</v>
      </c>
      <c r="G19" s="41"/>
      <c r="H19" s="120"/>
      <c r="I19" s="120"/>
      <c r="J19" s="120"/>
      <c r="K19" s="120"/>
      <c r="L19" s="120"/>
      <c r="M19" s="120"/>
      <c r="N19" s="82"/>
    </row>
    <row r="20" spans="1:18" ht="24.95" customHeight="1" x14ac:dyDescent="0.3">
      <c r="A20" s="121"/>
      <c r="B20" s="125" t="s">
        <v>75</v>
      </c>
      <c r="C20" s="126"/>
      <c r="D20" s="40">
        <f>D19/D4*100</f>
        <v>100</v>
      </c>
      <c r="E20" s="35" t="s">
        <v>76</v>
      </c>
      <c r="F20" s="40">
        <f>F19/F4*100</f>
        <v>100</v>
      </c>
      <c r="G20" s="42"/>
      <c r="H20" s="120"/>
      <c r="I20" s="120"/>
      <c r="J20" s="120"/>
      <c r="K20" s="120"/>
      <c r="L20" s="120"/>
      <c r="M20" s="120"/>
      <c r="N20" s="47"/>
    </row>
    <row r="21" spans="1:18" ht="25.5" customHeight="1" x14ac:dyDescent="0.2">
      <c r="A21" s="121"/>
      <c r="B21" s="127" t="s">
        <v>39</v>
      </c>
      <c r="C21" s="127"/>
      <c r="D21" s="127"/>
      <c r="E21" s="127"/>
      <c r="F21" s="128"/>
      <c r="G21" s="109"/>
      <c r="H21" s="120"/>
      <c r="I21" s="120"/>
      <c r="J21" s="120"/>
      <c r="K21" s="120"/>
      <c r="L21" s="120"/>
      <c r="M21" s="120"/>
      <c r="N21" s="47"/>
      <c r="R21" s="19" t="s">
        <v>57</v>
      </c>
    </row>
    <row r="22" spans="1:18" ht="24" customHeight="1" x14ac:dyDescent="0.2">
      <c r="A22" s="121"/>
      <c r="B22" s="129" t="s">
        <v>38</v>
      </c>
      <c r="C22" s="130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36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48</v>
      </c>
      <c r="G22" s="47"/>
      <c r="H22" s="120"/>
      <c r="I22" s="120"/>
      <c r="J22" s="120"/>
      <c r="K22" s="120"/>
      <c r="L22" s="120"/>
      <c r="M22" s="120"/>
      <c r="N22" s="47"/>
    </row>
    <row r="23" spans="1:18" ht="21" x14ac:dyDescent="0.2">
      <c r="A23" s="121"/>
      <c r="B23" s="127" t="s">
        <v>41</v>
      </c>
      <c r="C23" s="127"/>
      <c r="D23" s="127"/>
      <c r="E23" s="127"/>
      <c r="F23" s="128"/>
      <c r="G23" s="47"/>
      <c r="H23" s="120"/>
      <c r="I23" s="120"/>
      <c r="J23" s="120"/>
      <c r="K23" s="120"/>
      <c r="L23" s="120"/>
      <c r="M23" s="120"/>
      <c r="N23" s="47"/>
    </row>
    <row r="24" spans="1:18" ht="21.75" customHeight="1" x14ac:dyDescent="0.2">
      <c r="A24" s="121"/>
      <c r="B24" s="129" t="s">
        <v>42</v>
      </c>
      <c r="C24" s="130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17" t="s">
        <v>61</v>
      </c>
      <c r="I24" s="117"/>
      <c r="J24" s="117"/>
      <c r="K24" s="117"/>
      <c r="L24" s="117"/>
      <c r="M24" s="47"/>
      <c r="N24" s="47"/>
    </row>
    <row r="25" spans="1:18" x14ac:dyDescent="0.2">
      <c r="B25" s="164"/>
      <c r="C25" s="164"/>
      <c r="D25" s="164"/>
      <c r="E25" s="16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abSelected="1" topLeftCell="A40" workbookViewId="0">
      <selection activeCell="C88" sqref="C88"/>
    </sheetView>
  </sheetViews>
  <sheetFormatPr defaultColWidth="9" defaultRowHeight="22.5" x14ac:dyDescent="0.35"/>
  <cols>
    <col min="1" max="1" width="10.375" style="101" customWidth="1"/>
    <col min="2" max="2" width="42" style="102" customWidth="1"/>
    <col min="3" max="3" width="37.625" style="103" customWidth="1"/>
    <col min="4" max="4" width="44.75" style="101" customWidth="1"/>
    <col min="5" max="16384" width="9" style="84"/>
  </cols>
  <sheetData>
    <row r="1" spans="1:4" ht="36" x14ac:dyDescent="0.65">
      <c r="A1" s="169" t="s">
        <v>64</v>
      </c>
      <c r="B1" s="169"/>
      <c r="C1" s="169"/>
      <c r="D1" s="169"/>
    </row>
    <row r="2" spans="1:4" ht="92.25" customHeight="1" x14ac:dyDescent="0.35">
      <c r="A2" s="168" t="s">
        <v>73</v>
      </c>
      <c r="B2" s="168"/>
      <c r="C2" s="168"/>
      <c r="D2" s="168"/>
    </row>
    <row r="3" spans="1:4" ht="186.75" customHeight="1" x14ac:dyDescent="0.35">
      <c r="A3" s="168" t="s">
        <v>69</v>
      </c>
      <c r="B3" s="168"/>
      <c r="C3" s="168"/>
      <c r="D3" s="168"/>
    </row>
    <row r="4" spans="1:4" s="88" customFormat="1" ht="45" x14ac:dyDescent="0.2">
      <c r="A4" s="85" t="s">
        <v>56</v>
      </c>
      <c r="B4" s="86" t="s">
        <v>62</v>
      </c>
      <c r="C4" s="87" t="s">
        <v>1</v>
      </c>
      <c r="D4" s="89" t="s">
        <v>65</v>
      </c>
    </row>
    <row r="5" spans="1:4" x14ac:dyDescent="0.35">
      <c r="A5" s="97">
        <v>1</v>
      </c>
      <c r="B5" s="67" t="s">
        <v>77</v>
      </c>
      <c r="C5" s="67" t="s">
        <v>78</v>
      </c>
      <c r="D5" s="100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97">
        <v>2</v>
      </c>
      <c r="B6" s="67" t="s">
        <v>86</v>
      </c>
      <c r="C6" s="67" t="s">
        <v>87</v>
      </c>
      <c r="D6" s="100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97">
        <v>3</v>
      </c>
      <c r="B7" s="98" t="s">
        <v>91</v>
      </c>
      <c r="C7" s="67" t="s">
        <v>92</v>
      </c>
      <c r="D7" s="100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97">
        <v>4</v>
      </c>
      <c r="B8" s="71" t="s">
        <v>96</v>
      </c>
      <c r="C8" s="67" t="s">
        <v>97</v>
      </c>
      <c r="D8" s="100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97">
        <v>5</v>
      </c>
      <c r="B9" s="71" t="s">
        <v>99</v>
      </c>
      <c r="C9" s="67" t="s">
        <v>97</v>
      </c>
      <c r="D9" s="100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97">
        <v>6</v>
      </c>
      <c r="B10" s="71" t="s">
        <v>100</v>
      </c>
      <c r="C10" s="67" t="s">
        <v>101</v>
      </c>
      <c r="D10" s="100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97">
        <v>7</v>
      </c>
      <c r="B11" s="71" t="s">
        <v>102</v>
      </c>
      <c r="C11" s="67" t="s">
        <v>103</v>
      </c>
      <c r="D11" s="100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97">
        <v>8</v>
      </c>
      <c r="B12" s="71" t="s">
        <v>109</v>
      </c>
      <c r="C12" s="67" t="s">
        <v>103</v>
      </c>
      <c r="D12" s="100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97">
        <v>9</v>
      </c>
      <c r="B13" s="71" t="s">
        <v>112</v>
      </c>
      <c r="C13" s="67" t="s">
        <v>103</v>
      </c>
      <c r="D13" s="100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97">
        <v>10</v>
      </c>
      <c r="B14" s="71" t="s">
        <v>114</v>
      </c>
      <c r="C14" s="67" t="s">
        <v>115</v>
      </c>
      <c r="D14" s="100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97">
        <v>11</v>
      </c>
      <c r="B15" s="71" t="s">
        <v>117</v>
      </c>
      <c r="C15" s="67" t="s">
        <v>78</v>
      </c>
      <c r="D15" s="100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97">
        <v>12</v>
      </c>
      <c r="B16" s="71" t="s">
        <v>123</v>
      </c>
      <c r="C16" s="67" t="s">
        <v>78</v>
      </c>
      <c r="D16" s="100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97">
        <v>13</v>
      </c>
      <c r="B17" s="71" t="s">
        <v>128</v>
      </c>
      <c r="C17" s="67" t="s">
        <v>78</v>
      </c>
      <c r="D17" s="100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97">
        <v>14</v>
      </c>
      <c r="B18" s="71" t="s">
        <v>130</v>
      </c>
      <c r="C18" s="67" t="s">
        <v>78</v>
      </c>
      <c r="D18" s="100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97">
        <v>15</v>
      </c>
      <c r="B19" s="71" t="s">
        <v>134</v>
      </c>
      <c r="C19" s="67" t="s">
        <v>78</v>
      </c>
      <c r="D19" s="100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97">
        <v>16</v>
      </c>
      <c r="B20" s="71" t="s">
        <v>135</v>
      </c>
      <c r="C20" s="67" t="s">
        <v>136</v>
      </c>
      <c r="D20" s="100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97">
        <v>17</v>
      </c>
      <c r="B21" s="71" t="s">
        <v>143</v>
      </c>
      <c r="C21" s="67" t="s">
        <v>136</v>
      </c>
      <c r="D21" s="100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97">
        <v>18</v>
      </c>
      <c r="B22" s="71" t="s">
        <v>148</v>
      </c>
      <c r="C22" s="67" t="s">
        <v>136</v>
      </c>
      <c r="D22" s="100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97">
        <v>19</v>
      </c>
      <c r="B23" s="71" t="s">
        <v>151</v>
      </c>
      <c r="C23" s="67" t="s">
        <v>136</v>
      </c>
      <c r="D23" s="100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97">
        <v>20</v>
      </c>
      <c r="B24" s="71" t="s">
        <v>154</v>
      </c>
      <c r="C24" s="67" t="s">
        <v>136</v>
      </c>
      <c r="D24" s="100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97">
        <v>21</v>
      </c>
      <c r="B25" s="71" t="s">
        <v>155</v>
      </c>
      <c r="C25" s="67" t="s">
        <v>136</v>
      </c>
      <c r="D25" s="100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97">
        <v>22</v>
      </c>
      <c r="B26" s="71" t="s">
        <v>159</v>
      </c>
      <c r="C26" s="67" t="s">
        <v>136</v>
      </c>
      <c r="D26" s="100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97">
        <v>23</v>
      </c>
      <c r="B27" s="71" t="s">
        <v>162</v>
      </c>
      <c r="C27" s="67" t="s">
        <v>115</v>
      </c>
      <c r="D27" s="100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97">
        <v>24</v>
      </c>
      <c r="B28" s="71" t="s">
        <v>163</v>
      </c>
      <c r="C28" s="67" t="s">
        <v>115</v>
      </c>
      <c r="D28" s="100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97">
        <v>25</v>
      </c>
      <c r="B29" s="71" t="s">
        <v>165</v>
      </c>
      <c r="C29" s="67" t="s">
        <v>115</v>
      </c>
      <c r="D29" s="100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97">
        <v>26</v>
      </c>
      <c r="B30" s="71" t="s">
        <v>166</v>
      </c>
      <c r="C30" s="67" t="s">
        <v>167</v>
      </c>
      <c r="D30" s="100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97">
        <v>27</v>
      </c>
      <c r="B31" s="71" t="s">
        <v>168</v>
      </c>
      <c r="C31" s="67" t="s">
        <v>167</v>
      </c>
      <c r="D31" s="100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97">
        <v>28</v>
      </c>
      <c r="B32" s="71" t="s">
        <v>171</v>
      </c>
      <c r="C32" s="67" t="s">
        <v>136</v>
      </c>
      <c r="D32" s="100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97">
        <v>29</v>
      </c>
      <c r="B33" s="71" t="s">
        <v>176</v>
      </c>
      <c r="C33" s="67" t="s">
        <v>177</v>
      </c>
      <c r="D33" s="100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97">
        <v>30</v>
      </c>
      <c r="B34" s="71" t="s">
        <v>181</v>
      </c>
      <c r="C34" s="67" t="s">
        <v>182</v>
      </c>
      <c r="D34" s="100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97">
        <v>31</v>
      </c>
      <c r="B35" s="71" t="s">
        <v>186</v>
      </c>
      <c r="C35" s="67" t="s">
        <v>182</v>
      </c>
      <c r="D35" s="100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97">
        <v>32</v>
      </c>
      <c r="B36" s="71" t="s">
        <v>189</v>
      </c>
      <c r="C36" s="67" t="s">
        <v>182</v>
      </c>
      <c r="D36" s="100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97">
        <v>33</v>
      </c>
      <c r="B37" s="71" t="s">
        <v>193</v>
      </c>
      <c r="C37" s="67" t="s">
        <v>182</v>
      </c>
      <c r="D37" s="100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97">
        <v>34</v>
      </c>
      <c r="B38" s="71" t="s">
        <v>195</v>
      </c>
      <c r="C38" s="67" t="s">
        <v>182</v>
      </c>
      <c r="D38" s="100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97">
        <v>35</v>
      </c>
      <c r="B39" s="71" t="s">
        <v>199</v>
      </c>
      <c r="C39" s="67" t="s">
        <v>182</v>
      </c>
      <c r="D39" s="100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97">
        <v>36</v>
      </c>
      <c r="B40" s="71" t="s">
        <v>202</v>
      </c>
      <c r="C40" s="67" t="s">
        <v>203</v>
      </c>
      <c r="D40" s="100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97">
        <v>37</v>
      </c>
      <c r="B41" s="71" t="s">
        <v>208</v>
      </c>
      <c r="C41" s="67" t="s">
        <v>209</v>
      </c>
      <c r="D41" s="100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97">
        <v>38</v>
      </c>
      <c r="B42" s="71" t="s">
        <v>212</v>
      </c>
      <c r="C42" s="67" t="s">
        <v>213</v>
      </c>
      <c r="D42" s="100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97">
        <v>39</v>
      </c>
      <c r="B43" s="71" t="s">
        <v>220</v>
      </c>
      <c r="C43" s="67" t="s">
        <v>213</v>
      </c>
      <c r="D43" s="100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97">
        <v>40</v>
      </c>
      <c r="B44" s="71" t="s">
        <v>221</v>
      </c>
      <c r="C44" s="67" t="s">
        <v>213</v>
      </c>
      <c r="D44" s="100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97">
        <v>41</v>
      </c>
      <c r="B45" s="71" t="s">
        <v>225</v>
      </c>
      <c r="C45" s="67" t="s">
        <v>213</v>
      </c>
      <c r="D45" s="100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97">
        <v>42</v>
      </c>
      <c r="B46" s="71" t="s">
        <v>231</v>
      </c>
      <c r="C46" s="67" t="s">
        <v>232</v>
      </c>
      <c r="D46" s="100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97">
        <v>43</v>
      </c>
      <c r="B47" s="71" t="s">
        <v>234</v>
      </c>
      <c r="C47" s="67" t="s">
        <v>92</v>
      </c>
      <c r="D47" s="100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97">
        <v>44</v>
      </c>
      <c r="B48" s="71" t="s">
        <v>240</v>
      </c>
      <c r="C48" s="67" t="s">
        <v>92</v>
      </c>
      <c r="D48" s="100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97">
        <v>45</v>
      </c>
      <c r="B49" s="71" t="s">
        <v>242</v>
      </c>
      <c r="C49" s="67" t="s">
        <v>78</v>
      </c>
      <c r="D49" s="100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97">
        <v>46</v>
      </c>
      <c r="B50" s="71" t="s">
        <v>248</v>
      </c>
      <c r="C50" s="67" t="s">
        <v>78</v>
      </c>
      <c r="D50" s="100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97">
        <v>47</v>
      </c>
      <c r="B51" s="71" t="s">
        <v>251</v>
      </c>
      <c r="C51" s="67" t="s">
        <v>78</v>
      </c>
      <c r="D51" s="100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97">
        <v>48</v>
      </c>
      <c r="B52" s="71" t="s">
        <v>252</v>
      </c>
      <c r="C52" s="67" t="s">
        <v>78</v>
      </c>
      <c r="D52" s="100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97">
        <v>49</v>
      </c>
      <c r="B53" s="71" t="s">
        <v>253</v>
      </c>
      <c r="C53" s="67" t="s">
        <v>254</v>
      </c>
      <c r="D53" s="100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97">
        <v>50</v>
      </c>
      <c r="B54" s="71" t="s">
        <v>258</v>
      </c>
      <c r="C54" s="67" t="s">
        <v>259</v>
      </c>
      <c r="D54" s="100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97">
        <v>51</v>
      </c>
      <c r="B55" s="71" t="s">
        <v>260</v>
      </c>
      <c r="C55" s="67" t="s">
        <v>87</v>
      </c>
      <c r="D55" s="100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97">
        <v>52</v>
      </c>
      <c r="B56" s="71" t="s">
        <v>261</v>
      </c>
      <c r="C56" s="67" t="s">
        <v>87</v>
      </c>
      <c r="D56" s="100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97">
        <v>53</v>
      </c>
      <c r="B57" s="71" t="s">
        <v>262</v>
      </c>
      <c r="C57" s="67" t="s">
        <v>87</v>
      </c>
      <c r="D57" s="100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97">
        <v>54</v>
      </c>
      <c r="B58" s="71" t="s">
        <v>264</v>
      </c>
      <c r="C58" s="67" t="s">
        <v>259</v>
      </c>
      <c r="D58" s="100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97">
        <v>55</v>
      </c>
      <c r="B59" s="71" t="s">
        <v>265</v>
      </c>
      <c r="C59" s="67" t="s">
        <v>259</v>
      </c>
      <c r="D59" s="100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97">
        <v>56</v>
      </c>
      <c r="B60" s="71" t="s">
        <v>266</v>
      </c>
      <c r="C60" s="67" t="s">
        <v>259</v>
      </c>
      <c r="D60" s="100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97">
        <v>57</v>
      </c>
      <c r="B61" s="71" t="s">
        <v>267</v>
      </c>
      <c r="C61" s="67" t="s">
        <v>115</v>
      </c>
      <c r="D61" s="100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97">
        <v>58</v>
      </c>
      <c r="B62" s="71" t="s">
        <v>268</v>
      </c>
      <c r="C62" s="67" t="s">
        <v>115</v>
      </c>
      <c r="D62" s="100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97">
        <v>59</v>
      </c>
      <c r="B63" s="71" t="s">
        <v>269</v>
      </c>
      <c r="C63" s="67" t="s">
        <v>115</v>
      </c>
      <c r="D63" s="100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97">
        <v>60</v>
      </c>
      <c r="B64" s="71" t="s">
        <v>270</v>
      </c>
      <c r="C64" s="67" t="s">
        <v>167</v>
      </c>
      <c r="D64" s="100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97">
        <v>61</v>
      </c>
      <c r="B65" s="71" t="s">
        <v>271</v>
      </c>
      <c r="C65" s="67" t="s">
        <v>167</v>
      </c>
      <c r="D65" s="100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97">
        <v>62</v>
      </c>
      <c r="B66" s="71" t="s">
        <v>272</v>
      </c>
      <c r="C66" s="67" t="s">
        <v>115</v>
      </c>
      <c r="D66" s="100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97">
        <v>63</v>
      </c>
      <c r="B67" s="71" t="s">
        <v>273</v>
      </c>
      <c r="C67" s="67" t="s">
        <v>115</v>
      </c>
      <c r="D67" s="100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97">
        <v>64</v>
      </c>
      <c r="B68" s="71" t="s">
        <v>274</v>
      </c>
      <c r="C68" s="67" t="s">
        <v>275</v>
      </c>
      <c r="D68" s="100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97">
        <v>65</v>
      </c>
      <c r="B69" s="71" t="s">
        <v>277</v>
      </c>
      <c r="C69" s="67" t="s">
        <v>275</v>
      </c>
      <c r="D69" s="100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97">
        <v>66</v>
      </c>
      <c r="B70" s="71" t="s">
        <v>279</v>
      </c>
      <c r="C70" s="67" t="s">
        <v>280</v>
      </c>
      <c r="D70" s="100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97">
        <v>67</v>
      </c>
      <c r="B71" s="71" t="s">
        <v>281</v>
      </c>
      <c r="C71" s="67" t="s">
        <v>115</v>
      </c>
      <c r="D71" s="100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97">
        <v>68</v>
      </c>
      <c r="B72" s="71" t="s">
        <v>282</v>
      </c>
      <c r="C72" s="67" t="s">
        <v>115</v>
      </c>
      <c r="D72" s="100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97">
        <v>69</v>
      </c>
      <c r="B73" s="71" t="s">
        <v>283</v>
      </c>
      <c r="C73" s="67" t="s">
        <v>167</v>
      </c>
      <c r="D73" s="100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97">
        <v>70</v>
      </c>
      <c r="B74" s="71" t="s">
        <v>285</v>
      </c>
      <c r="C74" s="67" t="s">
        <v>78</v>
      </c>
      <c r="D74" s="100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97">
        <v>71</v>
      </c>
      <c r="B75" s="71" t="s">
        <v>290</v>
      </c>
      <c r="C75" s="67" t="s">
        <v>254</v>
      </c>
      <c r="D75" s="100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97">
        <v>72</v>
      </c>
      <c r="B76" s="71" t="s">
        <v>293</v>
      </c>
      <c r="C76" s="67" t="s">
        <v>115</v>
      </c>
      <c r="D76" s="100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97">
        <v>73</v>
      </c>
      <c r="B77" s="71" t="s">
        <v>297</v>
      </c>
      <c r="C77" s="67" t="s">
        <v>298</v>
      </c>
      <c r="D77" s="100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97">
        <v>74</v>
      </c>
      <c r="B78" s="71" t="s">
        <v>303</v>
      </c>
      <c r="C78" s="67" t="s">
        <v>115</v>
      </c>
      <c r="D78" s="100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97">
        <v>75</v>
      </c>
      <c r="B79" s="71" t="s">
        <v>307</v>
      </c>
      <c r="C79" s="67" t="s">
        <v>115</v>
      </c>
      <c r="D79" s="100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97">
        <v>76</v>
      </c>
      <c r="B80" s="98"/>
      <c r="C80" s="99"/>
      <c r="D80" s="100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97">
        <v>77</v>
      </c>
      <c r="B81" s="98"/>
      <c r="C81" s="99"/>
      <c r="D81" s="100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97">
        <v>78</v>
      </c>
      <c r="B82" s="98"/>
      <c r="C82" s="99"/>
      <c r="D82" s="100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97">
        <v>79</v>
      </c>
      <c r="B83" s="98"/>
      <c r="C83" s="99"/>
      <c r="D83" s="100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97">
        <v>80</v>
      </c>
      <c r="B84" s="98"/>
      <c r="C84" s="99"/>
      <c r="D84" s="100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97">
        <v>81</v>
      </c>
      <c r="B85" s="98"/>
      <c r="C85" s="99"/>
      <c r="D85" s="100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97">
        <v>82</v>
      </c>
      <c r="B86" s="98"/>
      <c r="C86" s="99"/>
      <c r="D86" s="100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97">
        <v>83</v>
      </c>
      <c r="B87" s="98"/>
      <c r="C87" s="99"/>
      <c r="D87" s="100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97">
        <v>84</v>
      </c>
      <c r="B88" s="98"/>
      <c r="C88" s="99"/>
      <c r="D88" s="100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97">
        <v>85</v>
      </c>
      <c r="B89" s="98"/>
      <c r="C89" s="99"/>
      <c r="D89" s="100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97">
        <v>86</v>
      </c>
      <c r="B90" s="98"/>
      <c r="C90" s="99"/>
      <c r="D90" s="100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97">
        <v>87</v>
      </c>
      <c r="B91" s="98"/>
      <c r="C91" s="99"/>
      <c r="D91" s="100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97">
        <v>88</v>
      </c>
      <c r="B92" s="98"/>
      <c r="C92" s="99"/>
      <c r="D92" s="100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97">
        <v>89</v>
      </c>
      <c r="B93" s="98"/>
      <c r="C93" s="99"/>
      <c r="D93" s="100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97">
        <v>90</v>
      </c>
      <c r="B94" s="98"/>
      <c r="C94" s="99"/>
      <c r="D94" s="100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97">
        <v>91</v>
      </c>
      <c r="B95" s="98"/>
      <c r="C95" s="99"/>
      <c r="D95" s="100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97">
        <v>92</v>
      </c>
      <c r="B96" s="98"/>
      <c r="C96" s="99"/>
      <c r="D96" s="100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97">
        <v>93</v>
      </c>
      <c r="B97" s="98"/>
      <c r="C97" s="99"/>
      <c r="D97" s="100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97">
        <v>94</v>
      </c>
      <c r="B98" s="98"/>
      <c r="C98" s="99"/>
      <c r="D98" s="100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97">
        <v>95</v>
      </c>
      <c r="B99" s="98"/>
      <c r="C99" s="99"/>
      <c r="D99" s="100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97">
        <v>96</v>
      </c>
      <c r="B100" s="98"/>
      <c r="C100" s="99"/>
      <c r="D100" s="100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97">
        <v>97</v>
      </c>
      <c r="B101" s="98"/>
      <c r="C101" s="99"/>
      <c r="D101" s="100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97">
        <v>98</v>
      </c>
      <c r="B102" s="98"/>
      <c r="C102" s="99"/>
      <c r="D102" s="100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97">
        <v>99</v>
      </c>
      <c r="B103" s="98"/>
      <c r="C103" s="99"/>
      <c r="D103" s="100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97">
        <v>100</v>
      </c>
      <c r="B104" s="98"/>
      <c r="C104" s="99"/>
      <c r="D104" s="100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97">
        <v>101</v>
      </c>
      <c r="B105" s="98"/>
      <c r="C105" s="99"/>
      <c r="D105" s="100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97">
        <v>102</v>
      </c>
      <c r="B106" s="98"/>
      <c r="C106" s="99"/>
      <c r="D106" s="100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97">
        <v>103</v>
      </c>
      <c r="B107" s="98"/>
      <c r="C107" s="99"/>
      <c r="D107" s="100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97">
        <v>104</v>
      </c>
      <c r="B108" s="98"/>
      <c r="C108" s="99"/>
      <c r="D108" s="100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97">
        <v>105</v>
      </c>
      <c r="B109" s="98"/>
      <c r="C109" s="99"/>
      <c r="D109" s="100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97">
        <v>106</v>
      </c>
      <c r="B110" s="98"/>
      <c r="C110" s="99"/>
      <c r="D110" s="100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97">
        <v>107</v>
      </c>
      <c r="B111" s="98"/>
      <c r="C111" s="99"/>
      <c r="D111" s="100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97">
        <v>108</v>
      </c>
      <c r="B112" s="98"/>
      <c r="C112" s="99"/>
      <c r="D112" s="100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97">
        <v>109</v>
      </c>
      <c r="B113" s="98"/>
      <c r="C113" s="99"/>
      <c r="D113" s="100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97">
        <v>110</v>
      </c>
      <c r="B114" s="98"/>
      <c r="C114" s="99"/>
      <c r="D114" s="100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97">
        <v>111</v>
      </c>
      <c r="B115" s="98"/>
      <c r="C115" s="99"/>
      <c r="D115" s="100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97">
        <v>112</v>
      </c>
      <c r="B116" s="98"/>
      <c r="C116" s="99"/>
      <c r="D116" s="100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97">
        <v>113</v>
      </c>
      <c r="B117" s="98"/>
      <c r="C117" s="99"/>
      <c r="D117" s="100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97">
        <v>114</v>
      </c>
      <c r="B118" s="98"/>
      <c r="C118" s="99"/>
      <c r="D118" s="100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97">
        <v>115</v>
      </c>
      <c r="B119" s="98"/>
      <c r="C119" s="99"/>
      <c r="D119" s="100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97">
        <v>116</v>
      </c>
      <c r="B120" s="98"/>
      <c r="C120" s="99"/>
      <c r="D120" s="100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97">
        <v>117</v>
      </c>
      <c r="B121" s="98"/>
      <c r="C121" s="99"/>
      <c r="D121" s="100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97">
        <v>118</v>
      </c>
      <c r="B122" s="98"/>
      <c r="C122" s="99"/>
      <c r="D122" s="100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97">
        <v>119</v>
      </c>
      <c r="B123" s="98"/>
      <c r="C123" s="99"/>
      <c r="D123" s="100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97">
        <v>120</v>
      </c>
      <c r="B124" s="98"/>
      <c r="C124" s="99"/>
      <c r="D124" s="100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97">
        <v>121</v>
      </c>
      <c r="B125" s="98"/>
      <c r="C125" s="99"/>
      <c r="D125" s="100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97">
        <v>122</v>
      </c>
      <c r="B126" s="98"/>
      <c r="C126" s="99"/>
      <c r="D126" s="100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97">
        <v>123</v>
      </c>
      <c r="B127" s="98"/>
      <c r="C127" s="99"/>
      <c r="D127" s="100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97">
        <v>124</v>
      </c>
      <c r="B128" s="98"/>
      <c r="C128" s="99"/>
      <c r="D128" s="100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97">
        <v>125</v>
      </c>
      <c r="B129" s="98"/>
      <c r="C129" s="99"/>
      <c r="D129" s="100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97">
        <v>126</v>
      </c>
      <c r="B130" s="98"/>
      <c r="C130" s="99"/>
      <c r="D130" s="100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97">
        <v>127</v>
      </c>
      <c r="B131" s="98"/>
      <c r="C131" s="99"/>
      <c r="D131" s="100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97">
        <v>128</v>
      </c>
      <c r="B132" s="98"/>
      <c r="C132" s="99"/>
      <c r="D132" s="100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97">
        <v>129</v>
      </c>
      <c r="B133" s="98"/>
      <c r="C133" s="99"/>
      <c r="D133" s="100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97">
        <v>130</v>
      </c>
      <c r="B134" s="98"/>
      <c r="C134" s="99"/>
      <c r="D134" s="100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97">
        <v>131</v>
      </c>
      <c r="B135" s="98"/>
      <c r="C135" s="99"/>
      <c r="D135" s="100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97">
        <v>132</v>
      </c>
      <c r="B136" s="98"/>
      <c r="C136" s="99"/>
      <c r="D136" s="100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97">
        <v>133</v>
      </c>
      <c r="B137" s="98"/>
      <c r="C137" s="99"/>
      <c r="D137" s="100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97">
        <v>134</v>
      </c>
      <c r="B138" s="98"/>
      <c r="C138" s="99"/>
      <c r="D138" s="100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97">
        <v>135</v>
      </c>
      <c r="B139" s="98"/>
      <c r="C139" s="99"/>
      <c r="D139" s="100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97">
        <v>136</v>
      </c>
      <c r="B140" s="98"/>
      <c r="C140" s="99"/>
      <c r="D140" s="100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97">
        <v>137</v>
      </c>
      <c r="B141" s="98"/>
      <c r="C141" s="99"/>
      <c r="D141" s="100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97">
        <v>138</v>
      </c>
      <c r="B142" s="98"/>
      <c r="C142" s="99"/>
      <c r="D142" s="100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97">
        <v>139</v>
      </c>
      <c r="B143" s="98"/>
      <c r="C143" s="99"/>
      <c r="D143" s="100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97">
        <v>140</v>
      </c>
      <c r="B144" s="98"/>
      <c r="C144" s="99"/>
      <c r="D144" s="100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97">
        <v>141</v>
      </c>
      <c r="B145" s="98"/>
      <c r="C145" s="99"/>
      <c r="D145" s="100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97">
        <v>142</v>
      </c>
      <c r="B146" s="98"/>
      <c r="C146" s="99"/>
      <c r="D146" s="100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97">
        <v>143</v>
      </c>
      <c r="B147" s="98"/>
      <c r="C147" s="99"/>
      <c r="D147" s="100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97">
        <v>144</v>
      </c>
      <c r="B148" s="98"/>
      <c r="C148" s="99"/>
      <c r="D148" s="100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97">
        <v>145</v>
      </c>
      <c r="B149" s="98"/>
      <c r="C149" s="99"/>
      <c r="D149" s="100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97">
        <v>146</v>
      </c>
      <c r="B150" s="98"/>
      <c r="C150" s="99"/>
      <c r="D150" s="100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97">
        <v>147</v>
      </c>
      <c r="B151" s="98"/>
      <c r="C151" s="99"/>
      <c r="D151" s="100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97">
        <v>148</v>
      </c>
      <c r="B152" s="98"/>
      <c r="C152" s="99"/>
      <c r="D152" s="100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97">
        <v>149</v>
      </c>
      <c r="B153" s="98"/>
      <c r="C153" s="99"/>
      <c r="D153" s="100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97">
        <v>150</v>
      </c>
      <c r="B154" s="98"/>
      <c r="C154" s="99"/>
      <c r="D154" s="100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New</cp:lastModifiedBy>
  <cp:lastPrinted>2024-07-12T03:30:29Z</cp:lastPrinted>
  <dcterms:created xsi:type="dcterms:W3CDTF">2019-10-21T02:57:05Z</dcterms:created>
  <dcterms:modified xsi:type="dcterms:W3CDTF">2024-07-12T03:31:53Z</dcterms:modified>
</cp:coreProperties>
</file>