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ิจกรรมย่อย" sheetId="1" r:id="rId1"/>
    <sheet name="ผลผลิตย่อย" sheetId="2" r:id="rId2"/>
  </sheets>
  <definedNames>
    <definedName name="_xlnm.Print_Titles" localSheetId="0">'กิจกรรมย่อย'!$A:$A,'กิจกรรมย่อย'!$4:$5</definedName>
    <definedName name="_xlnm.Print_Titles" localSheetId="1">'ผลผลิตย่อย'!$A:$A,'ผลผลิตย่อย'!$4:$5</definedName>
  </definedNames>
  <calcPr fullCalcOnLoad="1"/>
</workbook>
</file>

<file path=xl/sharedStrings.xml><?xml version="1.0" encoding="utf-8"?>
<sst xmlns="http://schemas.openxmlformats.org/spreadsheetml/2006/main" count="95" uniqueCount="44">
  <si>
    <t>ต้นทุนรวม</t>
  </si>
  <si>
    <t>ปริมาณ</t>
  </si>
  <si>
    <t>หน่วยนับ</t>
  </si>
  <si>
    <t>ต้นทุนต่อหน่วย</t>
  </si>
  <si>
    <t>เรื่อง</t>
  </si>
  <si>
    <t>ตัว</t>
  </si>
  <si>
    <t>(หน่วย : บาท)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</si>
  <si>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</si>
  <si>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</si>
  <si>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</si>
  <si>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</si>
  <si>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งานผลิตโคเนื้อไทยแบล็ค</t>
  </si>
  <si>
    <t>งานผลิตพ่อโคนมทรอปิคอล</t>
  </si>
  <si>
    <t>งานวิจัยเทคโนโลยีชีวภาพ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</si>
  <si>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</si>
  <si>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</si>
  <si>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</si>
  <si>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งานพัฒนาขยายพันธุ์สัตว์พันธุ์ดีด้วยเทคโนโลยีชีวภาพ</t>
  </si>
  <si>
    <t>งานเร่งรัดการผลิตโคเนื้อคุณภาพโดยวิธีการผสมเทียม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</si>
  <si>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</si>
  <si>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</si>
  <si>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</si>
  <si>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</si>
  <si>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>งานกระจายกระบือพันธุ์ดีด้วยเทคโนโลยีชีวภาพ</t>
  </si>
  <si>
    <t xml:space="preserve">  ต้นทุนต่อหน่วยเพิ่มขึ้น 427.71%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</si>
  <si>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20.16%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</si>
  <si>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32.96%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</si>
  <si>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42.99%  เนื่องจาก............................................................................................................................................................</t>
  </si>
  <si>
    <r>
      <t>ตารางที่ 9</t>
    </r>
    <r>
      <rPr>
        <b/>
        <sz val="15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</si>
  <si>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>ผลผลิตย่อย</t>
  </si>
  <si>
    <t>ต้นทุนต่อหน่วย
เพิ่ม/(ลด)  %</t>
  </si>
  <si>
    <t>จำนวนปศุสัตว์ที่ได้รับการขยายพันธุ์สัตว์พันธุ์ดีด้วยเทคโนโลยีชีวภาพ</t>
  </si>
  <si>
    <t xml:space="preserve">จำนวนโคเนื้อที่ได้รับการผสมเทียม </t>
  </si>
  <si>
    <t>จำนวนน้ำเชื้อแช่แข็ง</t>
  </si>
  <si>
    <t>โด๊ส</t>
  </si>
  <si>
    <t>พ่อโคที่เข้าทดสอบ</t>
  </si>
  <si>
    <t>แม่โคที่เข้าทดสอบ</t>
  </si>
  <si>
    <t>ผลงานวิจัยด้านสุขภาพสัตว์</t>
  </si>
  <si>
    <t>กระบือที่ได้รับการผสมเทียม</t>
  </si>
  <si>
    <t xml:space="preserve">               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</si>
  <si>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 xml:space="preserve">  ต้นทุนต่อหน่วยลดลง        31.70%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</si>
  <si>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84.80%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</si>
  <si>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264.06%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</si>
  <si>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20.18%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</si>
</sst>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50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21"/>
      <name val="TH SarabunPSK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8" applyFont="1" applyFill="1" applyAlignment="1">
      <alignment/>
      <protection/>
    </xf>
    <xf numFmtId="0" fontId="4" fillId="0" borderId="0" xfId="98" applyFont="1" applyFill="1" applyAlignment="1">
      <alignment horizontal="right"/>
      <protection/>
    </xf>
    <xf numFmtId="0" fontId="5" fillId="0" borderId="0" xfId="98" applyFont="1" applyFill="1">
      <alignment/>
      <protection/>
    </xf>
    <xf numFmtId="0" fontId="5" fillId="0" borderId="0" xfId="98" applyFont="1">
      <alignment/>
      <protection/>
    </xf>
    <xf numFmtId="0" fontId="25" fillId="0" borderId="0" xfId="98" applyFont="1" applyFill="1" applyBorder="1" applyAlignment="1">
      <alignment vertical="center"/>
      <protection/>
    </xf>
    <xf numFmtId="0" fontId="25" fillId="0" borderId="0" xfId="98" applyFont="1" applyFill="1" applyBorder="1" applyAlignment="1">
      <alignment horizontal="right" vertical="center"/>
      <protection/>
    </xf>
    <xf numFmtId="0" fontId="23" fillId="0" borderId="0" xfId="98" applyFont="1" applyFill="1">
      <alignment/>
      <protection/>
    </xf>
    <xf numFmtId="0" fontId="23" fillId="0" borderId="0" xfId="98" applyFont="1">
      <alignment/>
      <protection/>
    </xf>
    <xf numFmtId="0" fontId="25" fillId="0" borderId="0" xfId="98" applyFont="1" applyFill="1" applyBorder="1" applyAlignment="1">
      <alignment horizontal="left" vertical="center"/>
      <protection/>
    </xf>
    <xf numFmtId="0" fontId="23" fillId="0" borderId="0" xfId="98" applyFont="1" applyAlignment="1">
      <alignment horizontal="center"/>
      <protection/>
    </xf>
    <xf numFmtId="0" fontId="24" fillId="0" borderId="0" xfId="98" applyFont="1" applyFill="1" applyBorder="1" applyAlignment="1">
      <alignment vertical="center"/>
      <protection/>
    </xf>
    <xf numFmtId="0" fontId="24" fillId="0" borderId="0" xfId="98" applyFont="1" applyFill="1" applyBorder="1" applyAlignment="1">
      <alignment horizontal="right" vertical="center"/>
      <protection/>
    </xf>
    <xf numFmtId="0" fontId="24" fillId="0" borderId="0" xfId="98" applyFont="1" applyFill="1" applyBorder="1" applyAlignment="1">
      <alignment horizontal="center" vertical="center"/>
      <protection/>
    </xf>
    <xf numFmtId="0" fontId="24" fillId="0" borderId="10" xfId="98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8" applyFont="1" applyFill="1" applyBorder="1" applyAlignment="1">
      <alignment horizontal="center" vertical="center" wrapText="1"/>
      <protection/>
    </xf>
    <xf numFmtId="0" fontId="23" fillId="0" borderId="10" xfId="98" applyFont="1" applyFill="1" applyBorder="1" applyAlignment="1">
      <alignment horizontal="center"/>
      <protection/>
    </xf>
    <xf numFmtId="0" fontId="23" fillId="0" borderId="10" xfId="98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0" fontId="23" fillId="0" borderId="10" xfId="98" applyFont="1" applyFill="1" applyBorder="1" applyAlignment="1">
      <alignment horizontal="center" vertical="center" wrapText="1"/>
      <protection/>
    </xf>
    <xf numFmtId="43" fontId="23" fillId="0" borderId="10" xfId="87" applyNumberFormat="1" applyFont="1" applyFill="1" applyBorder="1" applyAlignment="1">
      <alignment vertical="center"/>
    </xf>
    <xf numFmtId="43" fontId="23" fillId="0" borderId="0" xfId="87" applyFont="1" applyFill="1" applyAlignment="1">
      <alignment/>
    </xf>
    <xf numFmtId="43" fontId="23" fillId="0" borderId="0" xfId="98" applyNumberFormat="1" applyFont="1" applyFill="1">
      <alignment/>
      <protection/>
    </xf>
    <xf numFmtId="193" fontId="23" fillId="0" borderId="10" xfId="102" applyNumberFormat="1" applyFont="1" applyBorder="1" applyAlignment="1">
      <alignment/>
    </xf>
    <xf numFmtId="0" fontId="24" fillId="0" borderId="11" xfId="98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8" applyFont="1" applyFill="1">
      <alignment/>
      <protection/>
    </xf>
    <xf numFmtId="0" fontId="24" fillId="0" borderId="0" xfId="98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/>
      <protection/>
    </xf>
    <xf numFmtId="43" fontId="23" fillId="0" borderId="0" xfId="98" applyNumberFormat="1" applyFont="1" applyBorder="1" applyAlignment="1">
      <alignment horizontal="center"/>
      <protection/>
    </xf>
    <xf numFmtId="0" fontId="23" fillId="0" borderId="0" xfId="98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43" fontId="24" fillId="0" borderId="11" xfId="98" applyNumberFormat="1" applyFont="1" applyBorder="1" applyAlignment="1">
      <alignment/>
      <protection/>
    </xf>
    <xf numFmtId="43" fontId="23" fillId="24" borderId="10" xfId="87" applyFont="1" applyFill="1" applyBorder="1" applyAlignment="1">
      <alignment vertical="center"/>
    </xf>
    <xf numFmtId="3" fontId="23" fillId="24" borderId="10" xfId="87" applyNumberFormat="1" applyFont="1" applyFill="1" applyBorder="1" applyAlignment="1">
      <alignment horizontal="right" vertical="center"/>
    </xf>
    <xf numFmtId="0" fontId="23" fillId="24" borderId="10" xfId="98" applyFont="1" applyFill="1" applyBorder="1" applyAlignment="1">
      <alignment horizontal="center" vertical="center" wrapText="1"/>
      <protection/>
    </xf>
    <xf numFmtId="43" fontId="23" fillId="24" borderId="10" xfId="87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98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0" fontId="23" fillId="0" borderId="0" xfId="98" applyFont="1" applyFill="1" applyBorder="1" applyAlignment="1">
      <alignment horizontal="right"/>
      <protection/>
    </xf>
    <xf numFmtId="193" fontId="49" fillId="0" borderId="10" xfId="102" applyNumberFormat="1" applyFont="1" applyBorder="1" applyAlignment="1">
      <alignment/>
    </xf>
    <xf numFmtId="0" fontId="23" fillId="0" borderId="12" xfId="98" applyFont="1" applyFill="1" applyBorder="1">
      <alignment/>
      <protection/>
    </xf>
    <xf numFmtId="43" fontId="23" fillId="0" borderId="12" xfId="82" applyFont="1" applyFill="1" applyBorder="1" applyAlignment="1">
      <alignment vertical="center"/>
    </xf>
    <xf numFmtId="193" fontId="23" fillId="24" borderId="13" xfId="102" applyNumberFormat="1" applyFont="1" applyFill="1" applyBorder="1" applyAlignment="1">
      <alignment/>
    </xf>
    <xf numFmtId="193" fontId="23" fillId="24" borderId="14" xfId="102" applyNumberFormat="1" applyFont="1" applyFill="1" applyBorder="1" applyAlignment="1">
      <alignment/>
    </xf>
    <xf numFmtId="233" fontId="23" fillId="0" borderId="10" xfId="98" applyNumberFormat="1" applyFont="1" applyFill="1" applyBorder="1">
      <alignment/>
      <protection/>
    </xf>
    <xf numFmtId="0" fontId="44" fillId="0" borderId="0" xfId="98" applyFont="1" applyFill="1" applyAlignment="1">
      <alignment horizontal="left"/>
      <protection/>
    </xf>
    <xf numFmtId="0" fontId="44" fillId="0" borderId="0" xfId="98" applyFont="1" applyFill="1" applyAlignment="1">
      <alignment/>
      <protection/>
    </xf>
    <xf numFmtId="0" fontId="44" fillId="0" borderId="0" xfId="98" applyFont="1" applyFill="1" applyAlignment="1">
      <alignment horizontal="center"/>
      <protection/>
    </xf>
    <xf numFmtId="0" fontId="45" fillId="0" borderId="0" xfId="98" applyFont="1" applyFill="1">
      <alignment/>
      <protection/>
    </xf>
    <xf numFmtId="0" fontId="45" fillId="0" borderId="0" xfId="98" applyFont="1">
      <alignment/>
      <protection/>
    </xf>
    <xf numFmtId="0" fontId="46" fillId="0" borderId="0" xfId="98" applyFont="1" applyFill="1" applyBorder="1" applyAlignment="1">
      <alignment vertical="center"/>
      <protection/>
    </xf>
    <xf numFmtId="0" fontId="44" fillId="0" borderId="0" xfId="98" applyFont="1" applyFill="1" applyBorder="1" applyAlignment="1">
      <alignment vertical="center"/>
      <protection/>
    </xf>
    <xf numFmtId="0" fontId="44" fillId="0" borderId="0" xfId="98" applyFont="1" applyFill="1" applyBorder="1" applyAlignment="1">
      <alignment horizontal="center" vertical="center"/>
      <protection/>
    </xf>
    <xf numFmtId="0" fontId="46" fillId="0" borderId="15" xfId="98" applyFont="1" applyFill="1" applyBorder="1" applyAlignment="1">
      <alignment vertical="center"/>
      <protection/>
    </xf>
    <xf numFmtId="0" fontId="44" fillId="0" borderId="15" xfId="98" applyFont="1" applyFill="1" applyBorder="1" applyAlignment="1">
      <alignment vertical="center"/>
      <protection/>
    </xf>
    <xf numFmtId="0" fontId="44" fillId="0" borderId="0" xfId="98" applyFont="1" applyFill="1" applyBorder="1" applyAlignment="1">
      <alignment horizontal="right" vertical="center"/>
      <protection/>
    </xf>
    <xf numFmtId="0" fontId="44" fillId="0" borderId="10" xfId="98" applyFont="1" applyFill="1" applyBorder="1" applyAlignment="1">
      <alignment horizontal="center" vertical="center" wrapText="1"/>
      <protection/>
    </xf>
    <xf numFmtId="43" fontId="44" fillId="0" borderId="10" xfId="87" applyNumberFormat="1" applyFont="1" applyFill="1" applyBorder="1" applyAlignment="1">
      <alignment horizontal="center" vertical="center" wrapText="1"/>
    </xf>
    <xf numFmtId="0" fontId="23" fillId="0" borderId="10" xfId="98" applyFont="1" applyFill="1" applyBorder="1" applyAlignment="1">
      <alignment horizontal="left"/>
      <protection/>
    </xf>
    <xf numFmtId="43" fontId="23" fillId="0" borderId="10" xfId="87" applyFont="1" applyFill="1" applyBorder="1" applyAlignment="1">
      <alignment horizontal="center" vertical="center"/>
    </xf>
    <xf numFmtId="3" fontId="23" fillId="0" borderId="10" xfId="98" applyNumberFormat="1" applyFont="1" applyFill="1" applyBorder="1" applyAlignment="1">
      <alignment horizontal="right" vertical="center"/>
      <protection/>
    </xf>
    <xf numFmtId="191" fontId="23" fillId="0" borderId="10" xfId="87" applyNumberFormat="1" applyFont="1" applyFill="1" applyBorder="1" applyAlignment="1">
      <alignment vertical="center"/>
    </xf>
    <xf numFmtId="43" fontId="23" fillId="0" borderId="10" xfId="87" applyNumberFormat="1" applyFont="1" applyFill="1" applyBorder="1" applyAlignment="1">
      <alignment horizontal="center" vertical="center"/>
    </xf>
    <xf numFmtId="193" fontId="23" fillId="0" borderId="10" xfId="102" applyNumberFormat="1" applyFont="1" applyFill="1" applyBorder="1" applyAlignment="1">
      <alignment horizontal="center" vertical="center"/>
    </xf>
    <xf numFmtId="0" fontId="23" fillId="0" borderId="0" xfId="98" applyFont="1" applyFill="1" applyAlignment="1">
      <alignment vertical="center"/>
      <protection/>
    </xf>
    <xf numFmtId="0" fontId="23" fillId="0" borderId="10" xfId="98" applyFont="1" applyFill="1" applyBorder="1" applyAlignment="1">
      <alignment vertical="center" wrapText="1"/>
      <protection/>
    </xf>
    <xf numFmtId="193" fontId="49" fillId="0" borderId="10" xfId="102" applyNumberFormat="1" applyFont="1" applyFill="1" applyBorder="1" applyAlignment="1">
      <alignment horizontal="center" vertical="center"/>
    </xf>
    <xf numFmtId="0" fontId="23" fillId="0" borderId="12" xfId="98" applyFont="1" applyFill="1" applyBorder="1" applyAlignment="1">
      <alignment vertical="center" wrapText="1"/>
      <protection/>
    </xf>
    <xf numFmtId="43" fontId="23" fillId="24" borderId="12" xfId="87" applyFont="1" applyFill="1" applyBorder="1" applyAlignment="1">
      <alignment horizontal="center" vertical="center"/>
    </xf>
    <xf numFmtId="3" fontId="23" fillId="24" borderId="10" xfId="98" applyNumberFormat="1" applyFont="1" applyFill="1" applyBorder="1" applyAlignment="1">
      <alignment horizontal="right" vertical="center"/>
      <protection/>
    </xf>
    <xf numFmtId="191" fontId="23" fillId="0" borderId="10" xfId="98" applyNumberFormat="1" applyFont="1" applyFill="1" applyBorder="1" applyAlignment="1">
      <alignment vertical="center"/>
      <protection/>
    </xf>
    <xf numFmtId="0" fontId="23" fillId="0" borderId="10" xfId="98" applyFont="1" applyFill="1" applyBorder="1" applyAlignment="1">
      <alignment horizontal="center" vertical="center"/>
      <protection/>
    </xf>
    <xf numFmtId="193" fontId="23" fillId="24" borderId="10" xfId="102" applyNumberFormat="1" applyFont="1" applyFill="1" applyBorder="1" applyAlignment="1">
      <alignment horizontal="center" vertical="center"/>
    </xf>
    <xf numFmtId="193" fontId="47" fillId="24" borderId="10" xfId="102" applyNumberFormat="1" applyFont="1" applyFill="1" applyBorder="1" applyAlignment="1">
      <alignment horizontal="center" vertical="center"/>
    </xf>
    <xf numFmtId="43" fontId="24" fillId="0" borderId="11" xfId="87" applyFont="1" applyFill="1" applyBorder="1" applyAlignment="1">
      <alignment vertical="center"/>
    </xf>
    <xf numFmtId="0" fontId="24" fillId="0" borderId="0" xfId="98" applyFont="1" applyFill="1" applyAlignment="1">
      <alignment vertical="center"/>
      <protection/>
    </xf>
    <xf numFmtId="43" fontId="23" fillId="0" borderId="0" xfId="98" applyNumberFormat="1" applyFont="1" applyFill="1" applyAlignment="1">
      <alignment horizontal="center"/>
      <protection/>
    </xf>
    <xf numFmtId="43" fontId="45" fillId="0" borderId="0" xfId="87" applyFont="1" applyFill="1" applyAlignment="1">
      <alignment/>
    </xf>
    <xf numFmtId="0" fontId="45" fillId="0" borderId="0" xfId="98" applyFont="1" applyFill="1" applyAlignment="1">
      <alignment horizontal="center"/>
      <protection/>
    </xf>
    <xf numFmtId="0" fontId="44" fillId="0" borderId="0" xfId="98" applyFont="1" applyFill="1" applyBorder="1" applyAlignment="1">
      <alignment horizontal="left" vertical="center"/>
      <protection/>
    </xf>
    <xf numFmtId="43" fontId="44" fillId="0" borderId="0" xfId="98" applyNumberFormat="1" applyFont="1" applyFill="1" applyAlignment="1">
      <alignment horizontal="center"/>
      <protection/>
    </xf>
    <xf numFmtId="0" fontId="24" fillId="0" borderId="0" xfId="98" applyFont="1" applyFill="1" applyBorder="1" applyAlignment="1">
      <alignment horizontal="left" vertical="center"/>
      <protection/>
    </xf>
    <xf numFmtId="43" fontId="45" fillId="0" borderId="0" xfId="98" applyNumberFormat="1" applyFont="1" applyFill="1">
      <alignment/>
      <protection/>
    </xf>
    <xf numFmtId="0" fontId="23" fillId="0" borderId="0" xfId="98" applyFont="1" applyAlignment="1">
      <alignment vertical="center"/>
      <protection/>
    </xf>
    <xf numFmtId="0" fontId="45" fillId="0" borderId="0" xfId="98" applyFont="1" applyFill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24" fillId="0" borderId="12" xfId="98" applyFont="1" applyFill="1" applyBorder="1" applyAlignment="1">
      <alignment horizontal="center" vertical="center"/>
      <protection/>
    </xf>
    <xf numFmtId="0" fontId="24" fillId="0" borderId="16" xfId="98" applyFont="1" applyFill="1" applyBorder="1" applyAlignment="1">
      <alignment horizontal="center" vertical="center"/>
      <protection/>
    </xf>
    <xf numFmtId="0" fontId="24" fillId="0" borderId="17" xfId="98" applyFont="1" applyFill="1" applyBorder="1" applyAlignment="1">
      <alignment horizontal="center" vertical="center"/>
      <protection/>
    </xf>
    <xf numFmtId="0" fontId="24" fillId="0" borderId="18" xfId="98" applyFont="1" applyFill="1" applyBorder="1" applyAlignment="1">
      <alignment horizontal="center" vertical="center"/>
      <protection/>
    </xf>
    <xf numFmtId="0" fontId="24" fillId="0" borderId="19" xfId="98" applyFont="1" applyFill="1" applyBorder="1" applyAlignment="1">
      <alignment horizontal="center" vertical="center"/>
      <protection/>
    </xf>
    <xf numFmtId="0" fontId="24" fillId="0" borderId="20" xfId="98" applyFont="1" applyBorder="1" applyAlignment="1">
      <alignment horizontal="center"/>
      <protection/>
    </xf>
    <xf numFmtId="0" fontId="24" fillId="0" borderId="21" xfId="98" applyFont="1" applyBorder="1" applyAlignment="1">
      <alignment horizontal="center"/>
      <protection/>
    </xf>
    <xf numFmtId="0" fontId="24" fillId="0" borderId="20" xfId="98" applyFont="1" applyFill="1" applyBorder="1" applyAlignment="1">
      <alignment horizontal="center"/>
      <protection/>
    </xf>
    <xf numFmtId="0" fontId="24" fillId="0" borderId="21" xfId="98" applyFont="1" applyFill="1" applyBorder="1" applyAlignment="1">
      <alignment horizontal="center"/>
      <protection/>
    </xf>
    <xf numFmtId="0" fontId="24" fillId="0" borderId="22" xfId="98" applyFont="1" applyFill="1" applyBorder="1" applyAlignment="1">
      <alignment horizontal="center"/>
      <protection/>
    </xf>
    <xf numFmtId="0" fontId="44" fillId="0" borderId="10" xfId="98" applyFont="1" applyFill="1" applyBorder="1" applyAlignment="1">
      <alignment horizontal="center" vertical="center" wrapText="1"/>
      <protection/>
    </xf>
    <xf numFmtId="0" fontId="45" fillId="0" borderId="10" xfId="98" applyFont="1" applyBorder="1" applyAlignment="1">
      <alignment horizontal="center" vertical="center"/>
      <protection/>
    </xf>
    <xf numFmtId="0" fontId="44" fillId="0" borderId="17" xfId="98" applyFont="1" applyFill="1" applyBorder="1" applyAlignment="1">
      <alignment horizontal="center" vertical="center"/>
      <protection/>
    </xf>
    <xf numFmtId="0" fontId="44" fillId="0" borderId="18" xfId="98" applyFont="1" applyFill="1" applyBorder="1" applyAlignment="1">
      <alignment horizontal="center" vertical="center"/>
      <protection/>
    </xf>
    <xf numFmtId="0" fontId="44" fillId="0" borderId="19" xfId="98" applyFont="1" applyFill="1" applyBorder="1" applyAlignment="1">
      <alignment horizontal="center" vertical="center"/>
      <protection/>
    </xf>
    <xf numFmtId="3" fontId="24" fillId="0" borderId="20" xfId="87" applyNumberFormat="1" applyFont="1" applyFill="1" applyBorder="1" applyAlignment="1">
      <alignment horizontal="center" vertical="center"/>
    </xf>
    <xf numFmtId="3" fontId="24" fillId="0" borderId="21" xfId="87" applyNumberFormat="1" applyFont="1" applyFill="1" applyBorder="1" applyAlignment="1">
      <alignment horizontal="center" vertical="center"/>
    </xf>
    <xf numFmtId="3" fontId="24" fillId="0" borderId="22" xfId="87" applyNumberFormat="1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5" xfId="97"/>
    <cellStyle name="ปกติ 6" xfId="98"/>
    <cellStyle name="ป้อนค่า" xfId="99"/>
    <cellStyle name="ปานกลาง" xfId="100"/>
    <cellStyle name="Percent" xfId="101"/>
    <cellStyle name="เปอร์เซ็นต์ 2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ัวเรื่อง 1" xfId="113"/>
    <cellStyle name="หัวเรื่อง 2" xfId="114"/>
    <cellStyle name="หัวเรื่อง 3" xfId="115"/>
    <cellStyle name="หัวเรื่อง 4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A1">
      <pane xSplit="1" ySplit="5" topLeftCell="B6" activePane="bottomRight" state="frozen"/>
      <selection pane="topLeft" activeCell="G12" sqref="G12:L12"/>
      <selection pane="topRight" activeCell="G12" sqref="G12:L12"/>
      <selection pane="bottomLeft" activeCell="G12" sqref="G12:L12"/>
      <selection pane="bottomRight" activeCell="A12" sqref="A12"/>
    </sheetView>
  </sheetViews>
  <sheetFormatPr defaultColWidth="9.140625" defaultRowHeight="12.75"/>
  <cols>
    <col min="1" max="1" width="45.7109375" style="13" customWidth="1"/>
    <col min="2" max="2" width="15.7109375" style="13" customWidth="1"/>
    <col min="3" max="3" width="12.421875" style="40" customWidth="1"/>
    <col min="4" max="4" width="18.7109375" style="15" customWidth="1"/>
    <col min="5" max="5" width="13.140625" style="13" customWidth="1"/>
    <col min="6" max="6" width="15.7109375" style="43" customWidth="1"/>
    <col min="7" max="7" width="14.57421875" style="42" customWidth="1"/>
    <col min="8" max="8" width="18.7109375" style="42" customWidth="1"/>
    <col min="9" max="9" width="13.140625" style="43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21</v>
      </c>
      <c r="B1" s="6"/>
      <c r="C1" s="7"/>
      <c r="D1" s="6"/>
      <c r="E1" s="6"/>
      <c r="F1" s="109"/>
      <c r="G1" s="109"/>
      <c r="H1" s="109"/>
      <c r="I1" s="109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7</v>
      </c>
      <c r="B2" s="10"/>
      <c r="C2" s="11"/>
      <c r="D2" s="10"/>
      <c r="E2" s="10"/>
      <c r="F2" s="41"/>
      <c r="G2" s="41"/>
      <c r="H2" s="41"/>
      <c r="I2" s="41"/>
      <c r="J2" s="10"/>
      <c r="K2" s="10"/>
      <c r="L2" s="10"/>
    </row>
    <row r="3" spans="1:12" ht="21.75">
      <c r="A3" s="14"/>
      <c r="B3" s="16"/>
      <c r="C3" s="17"/>
      <c r="D3" s="18"/>
      <c r="E3" s="17"/>
      <c r="F3" s="41"/>
      <c r="G3" s="41"/>
      <c r="H3" s="41"/>
      <c r="I3" s="41"/>
      <c r="L3" s="17" t="s">
        <v>6</v>
      </c>
    </row>
    <row r="4" spans="1:12" ht="21.75">
      <c r="A4" s="110" t="s">
        <v>10</v>
      </c>
      <c r="B4" s="112" t="s">
        <v>19</v>
      </c>
      <c r="C4" s="113"/>
      <c r="D4" s="113"/>
      <c r="E4" s="114"/>
      <c r="F4" s="112" t="s">
        <v>22</v>
      </c>
      <c r="G4" s="113"/>
      <c r="H4" s="113"/>
      <c r="I4" s="114"/>
      <c r="J4" s="112" t="s">
        <v>8</v>
      </c>
      <c r="K4" s="113"/>
      <c r="L4" s="114"/>
    </row>
    <row r="5" spans="1:12" ht="65.25">
      <c r="A5" s="111"/>
      <c r="B5" s="19" t="s">
        <v>0</v>
      </c>
      <c r="C5" s="19" t="s">
        <v>1</v>
      </c>
      <c r="D5" s="19" t="s">
        <v>2</v>
      </c>
      <c r="E5" s="19" t="s">
        <v>3</v>
      </c>
      <c r="F5" s="4" t="s">
        <v>0</v>
      </c>
      <c r="G5" s="5" t="s">
        <v>1</v>
      </c>
      <c r="H5" s="1" t="s">
        <v>2</v>
      </c>
      <c r="I5" s="1" t="s">
        <v>3</v>
      </c>
      <c r="J5" s="20" t="s">
        <v>14</v>
      </c>
      <c r="K5" s="21" t="s">
        <v>15</v>
      </c>
      <c r="L5" s="20" t="s">
        <v>16</v>
      </c>
    </row>
    <row r="6" spans="1:12" s="12" customFormat="1" ht="21.75">
      <c r="A6" s="45" t="s">
        <v>17</v>
      </c>
      <c r="B6" s="24">
        <v>471560605.51</v>
      </c>
      <c r="C6" s="25">
        <v>495813</v>
      </c>
      <c r="D6" s="26" t="s">
        <v>5</v>
      </c>
      <c r="E6" s="27">
        <f>+B6/C6</f>
        <v>951.085601849891</v>
      </c>
      <c r="F6" s="2">
        <v>418313744.22</v>
      </c>
      <c r="G6" s="56">
        <v>469374</v>
      </c>
      <c r="H6" s="3" t="s">
        <v>5</v>
      </c>
      <c r="I6" s="2">
        <f aca="true" t="shared" si="0" ref="I6:I11">F6/G6</f>
        <v>891.2162672410487</v>
      </c>
      <c r="J6" s="30">
        <f aca="true" t="shared" si="1" ref="J6:K10">(F6-B6)/B6</f>
        <v>-0.11291626286808387</v>
      </c>
      <c r="K6" s="30">
        <f t="shared" si="1"/>
        <v>-0.05332453969540936</v>
      </c>
      <c r="L6" s="30">
        <f>(I6-E6)/E6</f>
        <v>-0.06294841862014787</v>
      </c>
    </row>
    <row r="7" spans="1:12" s="12" customFormat="1" ht="21.75">
      <c r="A7" s="45" t="s">
        <v>18</v>
      </c>
      <c r="B7" s="24">
        <v>81757327.34</v>
      </c>
      <c r="C7" s="25">
        <v>50253</v>
      </c>
      <c r="D7" s="26" t="s">
        <v>5</v>
      </c>
      <c r="E7" s="27">
        <f>+B7/C7</f>
        <v>1626.9143601377034</v>
      </c>
      <c r="F7" s="2">
        <v>95216150.15</v>
      </c>
      <c r="G7" s="56">
        <v>102655</v>
      </c>
      <c r="H7" s="3" t="s">
        <v>5</v>
      </c>
      <c r="I7" s="2">
        <f t="shared" si="0"/>
        <v>927.5354356826264</v>
      </c>
      <c r="J7" s="30">
        <f t="shared" si="1"/>
        <v>0.16461916317334452</v>
      </c>
      <c r="K7" s="30">
        <f t="shared" si="1"/>
        <v>1.0427636161025213</v>
      </c>
      <c r="L7" s="63">
        <f>(I7-E7)/E7</f>
        <v>-0.4298806019487596</v>
      </c>
    </row>
    <row r="8" spans="1:29" s="12" customFormat="1" ht="21.75">
      <c r="A8" s="23" t="s">
        <v>11</v>
      </c>
      <c r="B8" s="24">
        <v>6452861.8</v>
      </c>
      <c r="C8" s="25">
        <v>68</v>
      </c>
      <c r="D8" s="26" t="s">
        <v>5</v>
      </c>
      <c r="E8" s="27">
        <f>+B8/C8</f>
        <v>94895.02647058823</v>
      </c>
      <c r="F8" s="2">
        <v>6170959.27</v>
      </c>
      <c r="G8" s="56">
        <v>97</v>
      </c>
      <c r="H8" s="3" t="s">
        <v>5</v>
      </c>
      <c r="I8" s="2">
        <f t="shared" si="0"/>
        <v>63618.13680412371</v>
      </c>
      <c r="J8" s="30">
        <f t="shared" si="1"/>
        <v>-0.04368643537352687</v>
      </c>
      <c r="K8" s="30">
        <f t="shared" si="1"/>
        <v>0.4264705882352941</v>
      </c>
      <c r="L8" s="63">
        <f>(I8-E8)/E8</f>
        <v>-0.32959461448865796</v>
      </c>
      <c r="V8" s="13"/>
      <c r="W8" s="13"/>
      <c r="X8" s="13"/>
      <c r="Y8" s="13"/>
      <c r="Z8" s="13"/>
      <c r="AA8" s="13"/>
      <c r="AB8" s="13"/>
      <c r="AC8" s="13"/>
    </row>
    <row r="9" spans="1:29" s="12" customFormat="1" ht="21.75">
      <c r="A9" s="23" t="s">
        <v>12</v>
      </c>
      <c r="B9" s="24">
        <v>8845077.58</v>
      </c>
      <c r="C9" s="25">
        <v>30</v>
      </c>
      <c r="D9" s="26" t="s">
        <v>5</v>
      </c>
      <c r="E9" s="27">
        <f>+B9/C9</f>
        <v>294835.9193333333</v>
      </c>
      <c r="F9" s="2">
        <v>7779345.659999999</v>
      </c>
      <c r="G9" s="56">
        <v>5</v>
      </c>
      <c r="H9" s="3" t="s">
        <v>5</v>
      </c>
      <c r="I9" s="2">
        <f t="shared" si="0"/>
        <v>1555869.1319999998</v>
      </c>
      <c r="J9" s="30">
        <f t="shared" si="1"/>
        <v>-0.12048870237269313</v>
      </c>
      <c r="K9" s="30">
        <f t="shared" si="1"/>
        <v>-0.8333333333333334</v>
      </c>
      <c r="L9" s="63">
        <f>(I9-E9)/E9</f>
        <v>4.277067785763841</v>
      </c>
      <c r="V9" s="13"/>
      <c r="W9" s="13"/>
      <c r="X9" s="13"/>
      <c r="Y9" s="13"/>
      <c r="Z9" s="13"/>
      <c r="AA9" s="13"/>
      <c r="AB9" s="13"/>
      <c r="AC9" s="13"/>
    </row>
    <row r="10" spans="1:29" s="12" customFormat="1" ht="21.75">
      <c r="A10" s="23" t="s">
        <v>13</v>
      </c>
      <c r="B10" s="24">
        <v>12296324.84</v>
      </c>
      <c r="C10" s="25">
        <v>20</v>
      </c>
      <c r="D10" s="26" t="s">
        <v>4</v>
      </c>
      <c r="E10" s="27">
        <f>+B10/C10</f>
        <v>614816.242</v>
      </c>
      <c r="F10" s="2">
        <v>9326030.75</v>
      </c>
      <c r="G10" s="56">
        <v>19</v>
      </c>
      <c r="H10" s="3" t="s">
        <v>4</v>
      </c>
      <c r="I10" s="2">
        <f t="shared" si="0"/>
        <v>490843.7236842105</v>
      </c>
      <c r="J10" s="30">
        <f t="shared" si="1"/>
        <v>-0.24155950079796362</v>
      </c>
      <c r="K10" s="30">
        <f t="shared" si="1"/>
        <v>-0.05</v>
      </c>
      <c r="L10" s="63">
        <f>(I10-E10)/E10</f>
        <v>-0.20164157978733013</v>
      </c>
      <c r="V10" s="13"/>
      <c r="W10" s="13"/>
      <c r="X10" s="13"/>
      <c r="Y10" s="13"/>
      <c r="Z10" s="13"/>
      <c r="AA10" s="13"/>
      <c r="AB10" s="13"/>
      <c r="AC10" s="13"/>
    </row>
    <row r="11" spans="1:29" s="12" customFormat="1" ht="21.75">
      <c r="A11" s="64" t="s">
        <v>23</v>
      </c>
      <c r="B11" s="47"/>
      <c r="C11" s="48"/>
      <c r="D11" s="49"/>
      <c r="E11" s="50"/>
      <c r="F11" s="65">
        <v>6771507.660000001</v>
      </c>
      <c r="G11" s="68">
        <v>19579</v>
      </c>
      <c r="H11" s="22" t="s">
        <v>5</v>
      </c>
      <c r="I11" s="2">
        <f t="shared" si="0"/>
        <v>345.85564431278414</v>
      </c>
      <c r="J11" s="66"/>
      <c r="K11" s="66"/>
      <c r="L11" s="67"/>
      <c r="V11" s="13"/>
      <c r="W11" s="13"/>
      <c r="X11" s="13"/>
      <c r="Y11" s="13"/>
      <c r="Z11" s="13"/>
      <c r="AA11" s="13"/>
      <c r="AB11" s="13"/>
      <c r="AC11" s="13"/>
    </row>
    <row r="12" spans="1:21" s="34" customFormat="1" ht="22.5" thickBot="1">
      <c r="A12" s="31" t="s">
        <v>9</v>
      </c>
      <c r="B12" s="32">
        <f>SUM(B6:B11)</f>
        <v>580912197.07</v>
      </c>
      <c r="C12" s="115"/>
      <c r="D12" s="116"/>
      <c r="E12" s="116"/>
      <c r="F12" s="46">
        <f>SUM(F6:F11)</f>
        <v>543577737.71</v>
      </c>
      <c r="G12" s="117"/>
      <c r="H12" s="118"/>
      <c r="I12" s="118"/>
      <c r="J12" s="118"/>
      <c r="K12" s="118"/>
      <c r="L12" s="119"/>
      <c r="M12" s="33"/>
      <c r="N12" s="33"/>
      <c r="O12" s="33"/>
      <c r="P12" s="33"/>
      <c r="Q12" s="33"/>
      <c r="R12" s="33"/>
      <c r="S12" s="33"/>
      <c r="T12" s="33"/>
      <c r="U12" s="33"/>
    </row>
    <row r="13" spans="1:6" ht="22.5" thickTop="1">
      <c r="A13" s="18"/>
      <c r="B13" s="36"/>
      <c r="C13" s="37"/>
      <c r="D13" s="38"/>
      <c r="E13" s="39"/>
      <c r="F13" s="44"/>
    </row>
    <row r="14" spans="1:6" ht="21.75">
      <c r="A14" s="18"/>
      <c r="B14" s="36"/>
      <c r="C14" s="37"/>
      <c r="D14" s="38"/>
      <c r="E14" s="38"/>
      <c r="F14" s="44"/>
    </row>
    <row r="15" spans="1:29" s="54" customFormat="1" ht="21.75" customHeight="1">
      <c r="A15" s="51" t="s">
        <v>7</v>
      </c>
      <c r="B15" s="51"/>
      <c r="C15" s="51"/>
      <c r="D15" s="51"/>
      <c r="E15" s="51"/>
      <c r="F15" s="6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s="54" customFormat="1" ht="21.75" customHeight="1">
      <c r="A16" s="53" t="s">
        <v>20</v>
      </c>
      <c r="B16" s="55"/>
      <c r="C16" s="55"/>
      <c r="D16" s="55"/>
      <c r="E16" s="55"/>
      <c r="F16" s="55"/>
      <c r="H16" s="57"/>
      <c r="J16" s="58"/>
      <c r="K16" s="58"/>
      <c r="L16" s="58"/>
      <c r="M16" s="58"/>
      <c r="N16" s="58"/>
      <c r="O16" s="59"/>
      <c r="P16" s="59"/>
      <c r="Q16" s="59"/>
      <c r="U16" s="52"/>
      <c r="V16" s="52"/>
      <c r="W16" s="52"/>
      <c r="X16" s="52"/>
      <c r="Y16" s="52"/>
      <c r="Z16" s="52"/>
      <c r="AA16" s="52"/>
      <c r="AB16" s="52"/>
      <c r="AC16" s="52"/>
    </row>
    <row r="17" spans="1:6" ht="21.75">
      <c r="A17" s="60" t="s">
        <v>18</v>
      </c>
      <c r="B17" s="54" t="s">
        <v>27</v>
      </c>
      <c r="C17" s="37"/>
      <c r="D17" s="38"/>
      <c r="E17" s="38"/>
      <c r="F17" s="44"/>
    </row>
    <row r="18" spans="1:6" ht="21.75">
      <c r="A18" s="60" t="s">
        <v>11</v>
      </c>
      <c r="B18" s="54" t="s">
        <v>26</v>
      </c>
      <c r="C18" s="37"/>
      <c r="D18" s="38"/>
      <c r="E18" s="38"/>
      <c r="F18" s="44"/>
    </row>
    <row r="19" spans="1:29" s="42" customFormat="1" ht="21.75">
      <c r="A19" s="60" t="s">
        <v>12</v>
      </c>
      <c r="B19" s="54" t="s">
        <v>24</v>
      </c>
      <c r="C19" s="37"/>
      <c r="D19" s="38"/>
      <c r="E19" s="38"/>
      <c r="F19" s="44"/>
      <c r="I19" s="43"/>
      <c r="J19" s="13"/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3"/>
    </row>
    <row r="20" spans="1:29" s="42" customFormat="1" ht="21.75">
      <c r="A20" s="40" t="s">
        <v>13</v>
      </c>
      <c r="B20" s="54" t="s">
        <v>25</v>
      </c>
      <c r="C20" s="40"/>
      <c r="D20" s="15"/>
      <c r="E20" s="13"/>
      <c r="F20" s="44"/>
      <c r="I20" s="43"/>
      <c r="J20" s="13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</row>
    <row r="21" spans="1:29" s="42" customFormat="1" ht="21.75">
      <c r="A21" s="13"/>
      <c r="B21" s="35"/>
      <c r="C21" s="40"/>
      <c r="D21" s="15"/>
      <c r="E21" s="13"/>
      <c r="F21" s="44"/>
      <c r="I21" s="43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  <c r="AC21" s="13"/>
    </row>
    <row r="22" spans="1:29" s="42" customFormat="1" ht="21.75">
      <c r="A22" s="13"/>
      <c r="B22" s="13"/>
      <c r="C22" s="40"/>
      <c r="D22" s="15"/>
      <c r="E22" s="13"/>
      <c r="F22" s="44"/>
      <c r="I22" s="43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</row>
    <row r="23" spans="1:29" s="42" customFormat="1" ht="21.75">
      <c r="A23" s="13"/>
      <c r="B23" s="13"/>
      <c r="C23" s="40"/>
      <c r="D23" s="15"/>
      <c r="E23" s="13"/>
      <c r="F23" s="44"/>
      <c r="I23" s="43"/>
      <c r="J23" s="13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13"/>
      <c r="AC23" s="13"/>
    </row>
    <row r="24" spans="1:29" s="42" customFormat="1" ht="21.75">
      <c r="A24" s="13"/>
      <c r="B24" s="13"/>
      <c r="C24" s="40"/>
      <c r="D24" s="15"/>
      <c r="E24" s="13"/>
      <c r="F24" s="44"/>
      <c r="I24" s="43"/>
      <c r="J24" s="13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3"/>
    </row>
    <row r="25" spans="1:29" s="42" customFormat="1" ht="21.75">
      <c r="A25" s="13"/>
      <c r="B25" s="13"/>
      <c r="C25" s="40"/>
      <c r="D25" s="15"/>
      <c r="E25" s="13"/>
      <c r="F25" s="44"/>
      <c r="I25" s="43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</row>
    <row r="26" spans="1:29" s="42" customFormat="1" ht="21.75">
      <c r="A26" s="13"/>
      <c r="B26" s="13"/>
      <c r="C26" s="40"/>
      <c r="D26" s="15"/>
      <c r="E26" s="13"/>
      <c r="F26" s="44"/>
      <c r="I26" s="43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</row>
    <row r="27" spans="1:29" s="42" customFormat="1" ht="21.75">
      <c r="A27" s="13"/>
      <c r="B27" s="13"/>
      <c r="C27" s="40"/>
      <c r="D27" s="15"/>
      <c r="E27" s="13"/>
      <c r="F27" s="44"/>
      <c r="I27" s="43"/>
      <c r="J27" s="13"/>
      <c r="K27" s="13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3"/>
    </row>
    <row r="28" spans="1:29" s="42" customFormat="1" ht="21.75">
      <c r="A28" s="13"/>
      <c r="B28" s="13"/>
      <c r="C28" s="40"/>
      <c r="D28" s="15"/>
      <c r="E28" s="13"/>
      <c r="F28" s="44"/>
      <c r="I28" s="43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</row>
    <row r="29" spans="1:29" s="42" customFormat="1" ht="21.75">
      <c r="A29" s="13"/>
      <c r="B29" s="13"/>
      <c r="C29" s="40"/>
      <c r="D29" s="15"/>
      <c r="E29" s="13"/>
      <c r="F29" s="44"/>
      <c r="I29" s="43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s="42" customFormat="1" ht="21.75">
      <c r="A30" s="13"/>
      <c r="B30" s="13"/>
      <c r="C30" s="40"/>
      <c r="D30" s="15"/>
      <c r="E30" s="13"/>
      <c r="F30" s="44"/>
      <c r="I30" s="43"/>
      <c r="J30" s="13"/>
      <c r="K30" s="13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</row>
    <row r="31" spans="1:29" s="42" customFormat="1" ht="21.75">
      <c r="A31" s="13"/>
      <c r="B31" s="13"/>
      <c r="C31" s="40"/>
      <c r="D31" s="15"/>
      <c r="E31" s="13"/>
      <c r="F31" s="44"/>
      <c r="I31" s="43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</row>
    <row r="32" spans="1:29" s="42" customFormat="1" ht="21.75">
      <c r="A32" s="13"/>
      <c r="B32" s="13"/>
      <c r="C32" s="40"/>
      <c r="D32" s="15"/>
      <c r="E32" s="13"/>
      <c r="F32" s="44"/>
      <c r="I32" s="4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s="42" customFormat="1" ht="21.75">
      <c r="A33" s="13"/>
      <c r="B33" s="13"/>
      <c r="C33" s="40"/>
      <c r="D33" s="15"/>
      <c r="E33" s="13"/>
      <c r="F33" s="44"/>
      <c r="I33" s="4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s="42" customFormat="1" ht="21.75">
      <c r="A34" s="13"/>
      <c r="B34" s="13"/>
      <c r="C34" s="40"/>
      <c r="D34" s="15"/>
      <c r="E34" s="13"/>
      <c r="F34" s="44"/>
      <c r="I34" s="4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s="42" customFormat="1" ht="21.75">
      <c r="A35" s="13"/>
      <c r="B35" s="13"/>
      <c r="C35" s="40"/>
      <c r="D35" s="15"/>
      <c r="E35" s="13"/>
      <c r="F35" s="44"/>
      <c r="I35" s="43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s="42" customFormat="1" ht="21.75">
      <c r="A36" s="13"/>
      <c r="B36" s="13"/>
      <c r="C36" s="40"/>
      <c r="D36" s="15"/>
      <c r="E36" s="13"/>
      <c r="F36" s="44"/>
      <c r="I36" s="43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s="42" customFormat="1" ht="21.75">
      <c r="A37" s="13"/>
      <c r="B37" s="13"/>
      <c r="C37" s="40"/>
      <c r="D37" s="15"/>
      <c r="E37" s="13"/>
      <c r="F37" s="44"/>
      <c r="I37" s="4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s="42" customFormat="1" ht="21.75">
      <c r="A38" s="13"/>
      <c r="B38" s="13"/>
      <c r="C38" s="40"/>
      <c r="D38" s="15"/>
      <c r="E38" s="13"/>
      <c r="F38" s="44"/>
      <c r="I38" s="43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</row>
    <row r="39" spans="1:29" s="42" customFormat="1" ht="21.75">
      <c r="A39" s="13"/>
      <c r="B39" s="13"/>
      <c r="C39" s="40"/>
      <c r="D39" s="15"/>
      <c r="E39" s="13"/>
      <c r="F39" s="44"/>
      <c r="I39" s="43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</row>
    <row r="40" spans="1:29" s="42" customFormat="1" ht="21.75">
      <c r="A40" s="13"/>
      <c r="B40" s="13"/>
      <c r="C40" s="40"/>
      <c r="D40" s="15"/>
      <c r="E40" s="13"/>
      <c r="F40" s="44"/>
      <c r="I40" s="43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</row>
    <row r="41" spans="1:29" s="42" customFormat="1" ht="21.75">
      <c r="A41" s="13"/>
      <c r="B41" s="13"/>
      <c r="C41" s="40"/>
      <c r="D41" s="15"/>
      <c r="E41" s="13"/>
      <c r="F41" s="44"/>
      <c r="I41" s="43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</row>
    <row r="42" spans="1:29" s="42" customFormat="1" ht="21.75">
      <c r="A42" s="13"/>
      <c r="B42" s="13"/>
      <c r="C42" s="40"/>
      <c r="D42" s="15"/>
      <c r="E42" s="13"/>
      <c r="F42" s="44"/>
      <c r="I42" s="43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</row>
    <row r="43" spans="1:29" s="42" customFormat="1" ht="21.75">
      <c r="A43" s="13"/>
      <c r="B43" s="13"/>
      <c r="C43" s="40"/>
      <c r="D43" s="15"/>
      <c r="E43" s="13"/>
      <c r="F43" s="44"/>
      <c r="I43" s="43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</row>
    <row r="44" spans="1:29" s="42" customFormat="1" ht="21.75">
      <c r="A44" s="13"/>
      <c r="B44" s="13"/>
      <c r="C44" s="40"/>
      <c r="D44" s="15"/>
      <c r="E44" s="13"/>
      <c r="F44" s="44"/>
      <c r="I44" s="43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</row>
    <row r="45" spans="1:29" s="42" customFormat="1" ht="21.75">
      <c r="A45" s="13"/>
      <c r="B45" s="13"/>
      <c r="C45" s="40"/>
      <c r="D45" s="15"/>
      <c r="E45" s="13"/>
      <c r="F45" s="44"/>
      <c r="I45" s="43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42" customFormat="1" ht="21.75">
      <c r="A46" s="13"/>
      <c r="B46" s="13"/>
      <c r="C46" s="40"/>
      <c r="D46" s="15"/>
      <c r="E46" s="13"/>
      <c r="F46" s="44"/>
      <c r="I46" s="43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42" customFormat="1" ht="21.75">
      <c r="A47" s="13"/>
      <c r="B47" s="13"/>
      <c r="C47" s="40"/>
      <c r="D47" s="15"/>
      <c r="E47" s="13"/>
      <c r="F47" s="44"/>
      <c r="I47" s="43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42" customFormat="1" ht="21.75">
      <c r="A48" s="13"/>
      <c r="B48" s="13"/>
      <c r="C48" s="40"/>
      <c r="D48" s="15"/>
      <c r="E48" s="13"/>
      <c r="F48" s="44"/>
      <c r="I48" s="43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42" customFormat="1" ht="21.75">
      <c r="A49" s="13"/>
      <c r="B49" s="13"/>
      <c r="C49" s="40"/>
      <c r="D49" s="15"/>
      <c r="E49" s="13"/>
      <c r="F49" s="44"/>
      <c r="I49" s="43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42" customFormat="1" ht="21.75">
      <c r="A50" s="13"/>
      <c r="B50" s="13"/>
      <c r="C50" s="40"/>
      <c r="D50" s="15"/>
      <c r="E50" s="13"/>
      <c r="F50" s="44"/>
      <c r="I50" s="43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42" customFormat="1" ht="21.75">
      <c r="A51" s="13"/>
      <c r="B51" s="13"/>
      <c r="C51" s="40"/>
      <c r="D51" s="15"/>
      <c r="E51" s="13"/>
      <c r="F51" s="44"/>
      <c r="I51" s="4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42" customFormat="1" ht="21.75">
      <c r="A52" s="13"/>
      <c r="B52" s="13"/>
      <c r="C52" s="40"/>
      <c r="D52" s="15"/>
      <c r="E52" s="13"/>
      <c r="F52" s="44"/>
      <c r="I52" s="43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42" customFormat="1" ht="21.75">
      <c r="A53" s="13"/>
      <c r="B53" s="13"/>
      <c r="C53" s="40"/>
      <c r="D53" s="15"/>
      <c r="E53" s="13"/>
      <c r="F53" s="44"/>
      <c r="I53" s="43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42" customFormat="1" ht="21.75">
      <c r="A54" s="13"/>
      <c r="B54" s="13"/>
      <c r="C54" s="40"/>
      <c r="D54" s="15"/>
      <c r="E54" s="13"/>
      <c r="F54" s="44"/>
      <c r="I54" s="43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42" customFormat="1" ht="21.75">
      <c r="A55" s="13"/>
      <c r="B55" s="13"/>
      <c r="C55" s="40"/>
      <c r="D55" s="15"/>
      <c r="E55" s="13"/>
      <c r="F55" s="44"/>
      <c r="I55" s="43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42" customFormat="1" ht="21.75">
      <c r="A56" s="13"/>
      <c r="B56" s="13"/>
      <c r="C56" s="40"/>
      <c r="D56" s="15"/>
      <c r="E56" s="13"/>
      <c r="F56" s="44"/>
      <c r="I56" s="43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42" customFormat="1" ht="21.75">
      <c r="A57" s="13"/>
      <c r="B57" s="13"/>
      <c r="C57" s="40"/>
      <c r="D57" s="15"/>
      <c r="E57" s="13"/>
      <c r="F57" s="44"/>
      <c r="I57" s="43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42" customFormat="1" ht="21.75">
      <c r="A58" s="13"/>
      <c r="B58" s="13"/>
      <c r="C58" s="40"/>
      <c r="D58" s="15"/>
      <c r="E58" s="13"/>
      <c r="F58" s="44"/>
      <c r="I58" s="43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42" customFormat="1" ht="21.75">
      <c r="A59" s="13"/>
      <c r="B59" s="13"/>
      <c r="C59" s="40"/>
      <c r="D59" s="15"/>
      <c r="E59" s="13"/>
      <c r="F59" s="44"/>
      <c r="I59" s="43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42" customFormat="1" ht="21.75">
      <c r="A60" s="13"/>
      <c r="B60" s="13"/>
      <c r="C60" s="40"/>
      <c r="D60" s="15"/>
      <c r="E60" s="13"/>
      <c r="F60" s="44"/>
      <c r="I60" s="43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42" customFormat="1" ht="21.75">
      <c r="A61" s="13"/>
      <c r="B61" s="13"/>
      <c r="C61" s="40"/>
      <c r="D61" s="15"/>
      <c r="E61" s="13"/>
      <c r="F61" s="44"/>
      <c r="I61" s="43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42" customFormat="1" ht="21.75">
      <c r="A62" s="13"/>
      <c r="B62" s="13"/>
      <c r="C62" s="40"/>
      <c r="D62" s="15"/>
      <c r="E62" s="13"/>
      <c r="F62" s="44"/>
      <c r="I62" s="43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42" customFormat="1" ht="21.75">
      <c r="A63" s="13"/>
      <c r="B63" s="13"/>
      <c r="C63" s="40"/>
      <c r="D63" s="15"/>
      <c r="E63" s="13"/>
      <c r="F63" s="44"/>
      <c r="I63" s="43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42" customFormat="1" ht="21.75">
      <c r="A64" s="13"/>
      <c r="B64" s="13"/>
      <c r="C64" s="40"/>
      <c r="D64" s="15"/>
      <c r="E64" s="13"/>
      <c r="F64" s="44"/>
      <c r="I64" s="43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42" customFormat="1" ht="21.75">
      <c r="A65" s="13"/>
      <c r="B65" s="13"/>
      <c r="C65" s="40"/>
      <c r="D65" s="15"/>
      <c r="E65" s="13"/>
      <c r="F65" s="44"/>
      <c r="I65" s="43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42" customFormat="1" ht="21.75">
      <c r="A66" s="13"/>
      <c r="B66" s="13"/>
      <c r="C66" s="40"/>
      <c r="D66" s="15"/>
      <c r="E66" s="13"/>
      <c r="F66" s="44"/>
      <c r="I66" s="43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42" customFormat="1" ht="21.75">
      <c r="A67" s="13"/>
      <c r="B67" s="13"/>
      <c r="C67" s="40"/>
      <c r="D67" s="15"/>
      <c r="E67" s="13"/>
      <c r="F67" s="44"/>
      <c r="I67" s="43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42" customFormat="1" ht="21.75">
      <c r="A68" s="13"/>
      <c r="B68" s="13"/>
      <c r="C68" s="40"/>
      <c r="D68" s="15"/>
      <c r="E68" s="13"/>
      <c r="F68" s="44"/>
      <c r="I68" s="43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42" customFormat="1" ht="21.75">
      <c r="A69" s="13"/>
      <c r="B69" s="13"/>
      <c r="C69" s="40"/>
      <c r="D69" s="15"/>
      <c r="E69" s="13"/>
      <c r="F69" s="44"/>
      <c r="I69" s="43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42" customFormat="1" ht="21.75">
      <c r="A70" s="13"/>
      <c r="B70" s="13"/>
      <c r="C70" s="40"/>
      <c r="D70" s="15"/>
      <c r="E70" s="13"/>
      <c r="F70" s="44"/>
      <c r="I70" s="43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42" customFormat="1" ht="21.75">
      <c r="A71" s="13"/>
      <c r="B71" s="13"/>
      <c r="C71" s="40"/>
      <c r="D71" s="15"/>
      <c r="E71" s="13"/>
      <c r="F71" s="44"/>
      <c r="I71" s="43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42" customFormat="1" ht="21.75">
      <c r="A72" s="13"/>
      <c r="B72" s="13"/>
      <c r="C72" s="40"/>
      <c r="D72" s="15"/>
      <c r="E72" s="13"/>
      <c r="F72" s="44"/>
      <c r="I72" s="43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42" customFormat="1" ht="21.75">
      <c r="A73" s="13"/>
      <c r="B73" s="13"/>
      <c r="C73" s="40"/>
      <c r="D73" s="15"/>
      <c r="E73" s="13"/>
      <c r="F73" s="44"/>
      <c r="I73" s="43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42" customFormat="1" ht="21.75">
      <c r="A74" s="13"/>
      <c r="B74" s="13"/>
      <c r="C74" s="40"/>
      <c r="D74" s="15"/>
      <c r="E74" s="13"/>
      <c r="F74" s="44"/>
      <c r="I74" s="43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42" customFormat="1" ht="21.75">
      <c r="A75" s="13"/>
      <c r="B75" s="13"/>
      <c r="C75" s="40"/>
      <c r="D75" s="15"/>
      <c r="E75" s="13"/>
      <c r="F75" s="44"/>
      <c r="I75" s="43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42" customFormat="1" ht="21.75">
      <c r="A76" s="13"/>
      <c r="B76" s="13"/>
      <c r="C76" s="40"/>
      <c r="D76" s="15"/>
      <c r="E76" s="13"/>
      <c r="F76" s="44"/>
      <c r="I76" s="43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42" customFormat="1" ht="21.75">
      <c r="A77" s="13"/>
      <c r="B77" s="13"/>
      <c r="C77" s="40"/>
      <c r="D77" s="15"/>
      <c r="E77" s="13"/>
      <c r="F77" s="44"/>
      <c r="I77" s="43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42" customFormat="1" ht="21.75">
      <c r="A78" s="13"/>
      <c r="B78" s="13"/>
      <c r="C78" s="40"/>
      <c r="D78" s="15"/>
      <c r="E78" s="13"/>
      <c r="F78" s="44"/>
      <c r="I78" s="43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42" customFormat="1" ht="21.75">
      <c r="A79" s="13"/>
      <c r="B79" s="13"/>
      <c r="C79" s="40"/>
      <c r="D79" s="15"/>
      <c r="E79" s="13"/>
      <c r="F79" s="44"/>
      <c r="I79" s="43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42" customFormat="1" ht="21.75">
      <c r="A80" s="13"/>
      <c r="B80" s="13"/>
      <c r="C80" s="40"/>
      <c r="D80" s="15"/>
      <c r="E80" s="13"/>
      <c r="F80" s="44"/>
      <c r="I80" s="43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42" customFormat="1" ht="21.75">
      <c r="A81" s="13"/>
      <c r="B81" s="13"/>
      <c r="C81" s="40"/>
      <c r="D81" s="15"/>
      <c r="E81" s="13"/>
      <c r="F81" s="44"/>
      <c r="I81" s="43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42" customFormat="1" ht="21.75">
      <c r="A82" s="13"/>
      <c r="B82" s="13"/>
      <c r="C82" s="40"/>
      <c r="D82" s="15"/>
      <c r="E82" s="13"/>
      <c r="F82" s="44"/>
      <c r="I82" s="43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42" customFormat="1" ht="21.75">
      <c r="A83" s="13"/>
      <c r="B83" s="13"/>
      <c r="C83" s="40"/>
      <c r="D83" s="15"/>
      <c r="E83" s="13"/>
      <c r="F83" s="44"/>
      <c r="I83" s="43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42" customFormat="1" ht="21.75">
      <c r="A84" s="13"/>
      <c r="B84" s="13"/>
      <c r="C84" s="40"/>
      <c r="D84" s="15"/>
      <c r="E84" s="13"/>
      <c r="F84" s="44"/>
      <c r="I84" s="43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42" customFormat="1" ht="21.75">
      <c r="A85" s="13"/>
      <c r="B85" s="13"/>
      <c r="C85" s="40"/>
      <c r="D85" s="15"/>
      <c r="E85" s="13"/>
      <c r="F85" s="44"/>
      <c r="I85" s="43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42" customFormat="1" ht="21.75">
      <c r="A86" s="13"/>
      <c r="B86" s="13"/>
      <c r="C86" s="40"/>
      <c r="D86" s="15"/>
      <c r="E86" s="13"/>
      <c r="F86" s="44"/>
      <c r="I86" s="43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42" customFormat="1" ht="21.75">
      <c r="A87" s="13"/>
      <c r="B87" s="13"/>
      <c r="C87" s="40"/>
      <c r="D87" s="15"/>
      <c r="E87" s="13"/>
      <c r="F87" s="44"/>
      <c r="I87" s="43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42" customFormat="1" ht="21.75">
      <c r="A88" s="13"/>
      <c r="B88" s="13"/>
      <c r="C88" s="40"/>
      <c r="D88" s="15"/>
      <c r="E88" s="13"/>
      <c r="F88" s="44"/>
      <c r="I88" s="43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42" customFormat="1" ht="21.75">
      <c r="A89" s="13"/>
      <c r="B89" s="13"/>
      <c r="C89" s="40"/>
      <c r="D89" s="15"/>
      <c r="E89" s="13"/>
      <c r="F89" s="44"/>
      <c r="I89" s="43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42" customFormat="1" ht="21.75">
      <c r="A90" s="13"/>
      <c r="B90" s="13"/>
      <c r="C90" s="40"/>
      <c r="D90" s="15"/>
      <c r="E90" s="13"/>
      <c r="F90" s="44"/>
      <c r="I90" s="43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42" customFormat="1" ht="21.75">
      <c r="A91" s="13"/>
      <c r="B91" s="13"/>
      <c r="C91" s="40"/>
      <c r="D91" s="15"/>
      <c r="E91" s="13"/>
      <c r="F91" s="44"/>
      <c r="I91" s="43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42" customFormat="1" ht="21.75">
      <c r="A92" s="13"/>
      <c r="B92" s="13"/>
      <c r="C92" s="40"/>
      <c r="D92" s="15"/>
      <c r="E92" s="13"/>
      <c r="F92" s="44"/>
      <c r="I92" s="43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42" customFormat="1" ht="21.75">
      <c r="A93" s="13"/>
      <c r="B93" s="13"/>
      <c r="C93" s="40"/>
      <c r="D93" s="15"/>
      <c r="E93" s="13"/>
      <c r="F93" s="44"/>
      <c r="I93" s="43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42" customFormat="1" ht="21.75">
      <c r="A94" s="13"/>
      <c r="B94" s="13"/>
      <c r="C94" s="40"/>
      <c r="D94" s="15"/>
      <c r="E94" s="13"/>
      <c r="F94" s="44"/>
      <c r="I94" s="43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42" customFormat="1" ht="21.75">
      <c r="A95" s="13"/>
      <c r="B95" s="13"/>
      <c r="C95" s="40"/>
      <c r="D95" s="15"/>
      <c r="E95" s="13"/>
      <c r="F95" s="44"/>
      <c r="I95" s="43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42" customFormat="1" ht="21.75">
      <c r="A96" s="13"/>
      <c r="B96" s="13"/>
      <c r="C96" s="40"/>
      <c r="D96" s="15"/>
      <c r="E96" s="13"/>
      <c r="F96" s="44"/>
      <c r="I96" s="43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42" customFormat="1" ht="21.75">
      <c r="A97" s="13"/>
      <c r="B97" s="13"/>
      <c r="C97" s="40"/>
      <c r="D97" s="15"/>
      <c r="E97" s="13"/>
      <c r="F97" s="44"/>
      <c r="I97" s="43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  <row r="98" spans="1:29" s="42" customFormat="1" ht="21.75">
      <c r="A98" s="13"/>
      <c r="B98" s="13"/>
      <c r="C98" s="40"/>
      <c r="D98" s="15"/>
      <c r="E98" s="13"/>
      <c r="F98" s="44"/>
      <c r="I98" s="43"/>
      <c r="J98" s="13"/>
      <c r="K98" s="13"/>
      <c r="L98" s="13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</row>
    <row r="99" spans="1:29" s="42" customFormat="1" ht="21.75">
      <c r="A99" s="13"/>
      <c r="B99" s="13"/>
      <c r="C99" s="40"/>
      <c r="D99" s="15"/>
      <c r="E99" s="13"/>
      <c r="F99" s="44"/>
      <c r="I99" s="43"/>
      <c r="J99" s="13"/>
      <c r="K99" s="13"/>
      <c r="L99" s="13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</row>
    <row r="100" spans="1:29" s="42" customFormat="1" ht="21.75">
      <c r="A100" s="13"/>
      <c r="B100" s="13"/>
      <c r="C100" s="40"/>
      <c r="D100" s="15"/>
      <c r="E100" s="13"/>
      <c r="F100" s="44"/>
      <c r="I100" s="43"/>
      <c r="J100" s="13"/>
      <c r="K100" s="13"/>
      <c r="L100" s="13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  <c r="AB100" s="13"/>
      <c r="AC100" s="13"/>
    </row>
    <row r="101" spans="1:29" s="42" customFormat="1" ht="21.75">
      <c r="A101" s="13"/>
      <c r="B101" s="13"/>
      <c r="C101" s="40"/>
      <c r="D101" s="15"/>
      <c r="E101" s="13"/>
      <c r="F101" s="44"/>
      <c r="I101" s="43"/>
      <c r="J101" s="13"/>
      <c r="K101" s="13"/>
      <c r="L101" s="13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3"/>
      <c r="AA101" s="13"/>
      <c r="AB101" s="13"/>
      <c r="AC101" s="13"/>
    </row>
    <row r="102" spans="1:29" s="42" customFormat="1" ht="21.75">
      <c r="A102" s="13"/>
      <c r="B102" s="13"/>
      <c r="C102" s="40"/>
      <c r="D102" s="15"/>
      <c r="E102" s="13"/>
      <c r="F102" s="44"/>
      <c r="I102" s="43"/>
      <c r="J102" s="13"/>
      <c r="K102" s="13"/>
      <c r="L102" s="13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3"/>
      <c r="AA102" s="13"/>
      <c r="AB102" s="13"/>
      <c r="AC102" s="13"/>
    </row>
    <row r="103" spans="1:29" s="42" customFormat="1" ht="21.75">
      <c r="A103" s="13"/>
      <c r="B103" s="13"/>
      <c r="C103" s="40"/>
      <c r="D103" s="15"/>
      <c r="E103" s="13"/>
      <c r="F103" s="44"/>
      <c r="I103" s="43"/>
      <c r="J103" s="13"/>
      <c r="K103" s="13"/>
      <c r="L103" s="13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  <c r="AB103" s="13"/>
      <c r="AC103" s="13"/>
    </row>
    <row r="104" spans="1:29" s="42" customFormat="1" ht="21.75">
      <c r="A104" s="13"/>
      <c r="B104" s="13"/>
      <c r="C104" s="40"/>
      <c r="D104" s="15"/>
      <c r="E104" s="13"/>
      <c r="F104" s="44"/>
      <c r="I104" s="43"/>
      <c r="J104" s="13"/>
      <c r="K104" s="13"/>
      <c r="L104" s="13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3"/>
      <c r="AA104" s="13"/>
      <c r="AB104" s="13"/>
      <c r="AC104" s="13"/>
    </row>
  </sheetData>
  <sheetProtection/>
  <mergeCells count="7">
    <mergeCell ref="F1:I1"/>
    <mergeCell ref="A4:A5"/>
    <mergeCell ref="B4:E4"/>
    <mergeCell ref="F4:I4"/>
    <mergeCell ref="J4:L4"/>
    <mergeCell ref="C12:E12"/>
    <mergeCell ref="G12:L12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1" topLeftCell="B1" activePane="topRight" state="frozen"/>
      <selection pane="topLeft" activeCell="G12" sqref="G12:L12"/>
      <selection pane="topRight" activeCell="A13" sqref="A13"/>
    </sheetView>
  </sheetViews>
  <sheetFormatPr defaultColWidth="9.140625" defaultRowHeight="12.75"/>
  <cols>
    <col min="1" max="1" width="50.57421875" style="73" customWidth="1"/>
    <col min="2" max="2" width="17.7109375" style="73" customWidth="1"/>
    <col min="3" max="3" width="11.57421875" style="73" customWidth="1"/>
    <col min="4" max="4" width="12.57421875" style="73" customWidth="1"/>
    <col min="5" max="5" width="14.00390625" style="73" customWidth="1"/>
    <col min="6" max="6" width="19.00390625" style="72" customWidth="1"/>
    <col min="7" max="7" width="14.00390625" style="72" customWidth="1"/>
    <col min="8" max="8" width="14.00390625" style="102" customWidth="1"/>
    <col min="9" max="9" width="14.00390625" style="72" customWidth="1"/>
    <col min="10" max="11" width="11.7109375" style="73" customWidth="1"/>
    <col min="12" max="12" width="12.421875" style="73" customWidth="1"/>
    <col min="13" max="15" width="9.140625" style="72" customWidth="1"/>
    <col min="16" max="16384" width="9.140625" style="73" customWidth="1"/>
  </cols>
  <sheetData>
    <row r="1" spans="1:12" ht="23.25">
      <c r="A1" s="69" t="s">
        <v>21</v>
      </c>
      <c r="B1" s="70"/>
      <c r="C1" s="70"/>
      <c r="D1" s="70"/>
      <c r="E1" s="70"/>
      <c r="F1" s="70"/>
      <c r="G1" s="70"/>
      <c r="H1" s="71"/>
      <c r="I1" s="70"/>
      <c r="J1" s="69"/>
      <c r="K1" s="69"/>
      <c r="L1" s="69"/>
    </row>
    <row r="2" spans="1:10" ht="23.25">
      <c r="A2" s="74" t="s">
        <v>28</v>
      </c>
      <c r="B2" s="75"/>
      <c r="C2" s="75"/>
      <c r="D2" s="75"/>
      <c r="E2" s="75"/>
      <c r="F2" s="75"/>
      <c r="G2" s="75"/>
      <c r="H2" s="76"/>
      <c r="I2" s="75"/>
      <c r="J2" s="71"/>
    </row>
    <row r="3" spans="1:12" ht="23.25">
      <c r="A3" s="77"/>
      <c r="B3" s="78"/>
      <c r="C3" s="78"/>
      <c r="D3" s="78"/>
      <c r="E3" s="79"/>
      <c r="F3" s="79"/>
      <c r="G3" s="79"/>
      <c r="H3" s="76"/>
      <c r="I3" s="79"/>
      <c r="L3" s="79" t="s">
        <v>6</v>
      </c>
    </row>
    <row r="4" spans="1:12" ht="23.25">
      <c r="A4" s="120" t="s">
        <v>29</v>
      </c>
      <c r="B4" s="112" t="s">
        <v>19</v>
      </c>
      <c r="C4" s="113"/>
      <c r="D4" s="113"/>
      <c r="E4" s="114"/>
      <c r="F4" s="112" t="s">
        <v>22</v>
      </c>
      <c r="G4" s="113"/>
      <c r="H4" s="113"/>
      <c r="I4" s="114"/>
      <c r="J4" s="122" t="s">
        <v>8</v>
      </c>
      <c r="K4" s="123"/>
      <c r="L4" s="124"/>
    </row>
    <row r="5" spans="1:12" ht="69.75">
      <c r="A5" s="121"/>
      <c r="B5" s="80" t="s">
        <v>0</v>
      </c>
      <c r="C5" s="80" t="s">
        <v>1</v>
      </c>
      <c r="D5" s="80" t="s">
        <v>2</v>
      </c>
      <c r="E5" s="81" t="s">
        <v>3</v>
      </c>
      <c r="F5" s="80" t="s">
        <v>0</v>
      </c>
      <c r="G5" s="80" t="s">
        <v>1</v>
      </c>
      <c r="H5" s="80" t="s">
        <v>2</v>
      </c>
      <c r="I5" s="81" t="s">
        <v>3</v>
      </c>
      <c r="J5" s="81" t="s">
        <v>14</v>
      </c>
      <c r="K5" s="80" t="s">
        <v>15</v>
      </c>
      <c r="L5" s="81" t="s">
        <v>30</v>
      </c>
    </row>
    <row r="6" spans="1:12" s="88" customFormat="1" ht="21.75" customHeight="1">
      <c r="A6" s="82" t="s">
        <v>31</v>
      </c>
      <c r="B6" s="83">
        <v>485212297.07</v>
      </c>
      <c r="C6" s="84">
        <v>495813</v>
      </c>
      <c r="D6" s="26" t="s">
        <v>5</v>
      </c>
      <c r="E6" s="27">
        <f aca="true" t="shared" si="0" ref="E6:E11">+B6/C6</f>
        <v>978.6195542876044</v>
      </c>
      <c r="F6" s="27">
        <v>433210160.48</v>
      </c>
      <c r="G6" s="85">
        <v>469374</v>
      </c>
      <c r="H6" s="86" t="s">
        <v>5</v>
      </c>
      <c r="I6" s="27">
        <f aca="true" t="shared" si="1" ref="I6:I12">F6/G6</f>
        <v>922.953040603016</v>
      </c>
      <c r="J6" s="87">
        <f aca="true" t="shared" si="2" ref="J6:K11">(F6-B6)/B6</f>
        <v>-0.1071739873536177</v>
      </c>
      <c r="K6" s="87">
        <f t="shared" si="2"/>
        <v>-0.05332453969540936</v>
      </c>
      <c r="L6" s="87">
        <f aca="true" t="shared" si="3" ref="L6:L11">(I6-E6)/E6</f>
        <v>-0.05688269097086596</v>
      </c>
    </row>
    <row r="7" spans="1:12" s="88" customFormat="1" ht="21.75" customHeight="1">
      <c r="A7" s="89" t="s">
        <v>32</v>
      </c>
      <c r="B7" s="83">
        <v>70680340.84</v>
      </c>
      <c r="C7" s="84">
        <v>50253</v>
      </c>
      <c r="D7" s="26" t="s">
        <v>5</v>
      </c>
      <c r="E7" s="27">
        <f t="shared" si="0"/>
        <v>1406.4899775137803</v>
      </c>
      <c r="F7" s="27">
        <v>98606857.31</v>
      </c>
      <c r="G7" s="85">
        <v>102655</v>
      </c>
      <c r="H7" s="86" t="s">
        <v>5</v>
      </c>
      <c r="I7" s="27">
        <f t="shared" si="1"/>
        <v>960.5655575471238</v>
      </c>
      <c r="J7" s="87">
        <f t="shared" si="2"/>
        <v>0.39511009904745104</v>
      </c>
      <c r="K7" s="87">
        <f t="shared" si="2"/>
        <v>1.0427636161025213</v>
      </c>
      <c r="L7" s="90">
        <f t="shared" si="3"/>
        <v>-0.3170477053486771</v>
      </c>
    </row>
    <row r="8" spans="1:12" s="88" customFormat="1" ht="21.75" customHeight="1">
      <c r="A8" s="82" t="s">
        <v>33</v>
      </c>
      <c r="B8" s="83">
        <v>26581194.779999997</v>
      </c>
      <c r="C8" s="84">
        <v>1036545</v>
      </c>
      <c r="D8" s="26" t="s">
        <v>34</v>
      </c>
      <c r="E8" s="27">
        <f t="shared" si="0"/>
        <v>25.64403357307208</v>
      </c>
      <c r="F8" s="27">
        <v>4028186.53</v>
      </c>
      <c r="G8" s="85">
        <v>1033180</v>
      </c>
      <c r="H8" s="86" t="s">
        <v>34</v>
      </c>
      <c r="I8" s="27">
        <f t="shared" si="1"/>
        <v>3.8988235641417757</v>
      </c>
      <c r="J8" s="87">
        <f t="shared" si="2"/>
        <v>-0.8484572810462659</v>
      </c>
      <c r="K8" s="87">
        <f t="shared" si="2"/>
        <v>-0.0032463617112619327</v>
      </c>
      <c r="L8" s="90">
        <f t="shared" si="3"/>
        <v>-0.8479637162760622</v>
      </c>
    </row>
    <row r="9" spans="1:12" s="88" customFormat="1" ht="21.75" customHeight="1">
      <c r="A9" s="82" t="s">
        <v>35</v>
      </c>
      <c r="B9" s="83">
        <v>1580654.78</v>
      </c>
      <c r="C9" s="84">
        <v>30</v>
      </c>
      <c r="D9" s="26" t="s">
        <v>5</v>
      </c>
      <c r="E9" s="27">
        <f t="shared" si="0"/>
        <v>52688.492666666665</v>
      </c>
      <c r="F9" s="27">
        <v>4028186.53</v>
      </c>
      <c r="G9" s="85">
        <v>21</v>
      </c>
      <c r="H9" s="86" t="s">
        <v>5</v>
      </c>
      <c r="I9" s="27">
        <f t="shared" si="1"/>
        <v>191818.40619047618</v>
      </c>
      <c r="J9" s="87">
        <f t="shared" si="2"/>
        <v>1.5484290314169675</v>
      </c>
      <c r="K9" s="87">
        <f t="shared" si="2"/>
        <v>-0.3</v>
      </c>
      <c r="L9" s="90">
        <f t="shared" si="3"/>
        <v>2.6406129020242393</v>
      </c>
    </row>
    <row r="10" spans="1:12" s="88" customFormat="1" ht="21.75" customHeight="1">
      <c r="A10" s="82" t="s">
        <v>36</v>
      </c>
      <c r="B10" s="83">
        <v>4890716.99</v>
      </c>
      <c r="C10" s="84">
        <v>68</v>
      </c>
      <c r="D10" s="26" t="s">
        <v>5</v>
      </c>
      <c r="E10" s="27">
        <f t="shared" si="0"/>
        <v>71922.3086764706</v>
      </c>
      <c r="F10" s="27">
        <v>6170959.27</v>
      </c>
      <c r="G10" s="85">
        <v>97</v>
      </c>
      <c r="H10" s="86" t="s">
        <v>5</v>
      </c>
      <c r="I10" s="27">
        <f t="shared" si="1"/>
        <v>63618.13680412371</v>
      </c>
      <c r="J10" s="87">
        <f t="shared" si="2"/>
        <v>0.2617698555483169</v>
      </c>
      <c r="K10" s="87">
        <f t="shared" si="2"/>
        <v>0.4264705882352941</v>
      </c>
      <c r="L10" s="87">
        <f t="shared" si="3"/>
        <v>-0.11546030745066446</v>
      </c>
    </row>
    <row r="11" spans="1:12" s="88" customFormat="1" ht="21.75" customHeight="1">
      <c r="A11" s="82" t="s">
        <v>37</v>
      </c>
      <c r="B11" s="83">
        <v>12735946.889999999</v>
      </c>
      <c r="C11" s="84">
        <v>20</v>
      </c>
      <c r="D11" s="26" t="s">
        <v>4</v>
      </c>
      <c r="E11" s="27">
        <f t="shared" si="0"/>
        <v>636797.3444999999</v>
      </c>
      <c r="F11" s="27">
        <v>9658136.59</v>
      </c>
      <c r="G11" s="85">
        <v>19</v>
      </c>
      <c r="H11" s="86" t="s">
        <v>4</v>
      </c>
      <c r="I11" s="27">
        <f t="shared" si="1"/>
        <v>508322.9784210526</v>
      </c>
      <c r="J11" s="87">
        <f t="shared" si="2"/>
        <v>-0.24166324864440442</v>
      </c>
      <c r="K11" s="87">
        <f t="shared" si="2"/>
        <v>-0.05</v>
      </c>
      <c r="L11" s="90">
        <f t="shared" si="3"/>
        <v>-0.20175078804674143</v>
      </c>
    </row>
    <row r="12" spans="1:12" s="88" customFormat="1" ht="21.75" customHeight="1">
      <c r="A12" s="91" t="s">
        <v>38</v>
      </c>
      <c r="B12" s="92"/>
      <c r="C12" s="93"/>
      <c r="D12" s="49"/>
      <c r="E12" s="50"/>
      <c r="F12" s="27">
        <v>7012645.32</v>
      </c>
      <c r="G12" s="94">
        <v>19579</v>
      </c>
      <c r="H12" s="95" t="s">
        <v>5</v>
      </c>
      <c r="I12" s="27">
        <f t="shared" si="1"/>
        <v>358.1717820113387</v>
      </c>
      <c r="J12" s="96"/>
      <c r="K12" s="96"/>
      <c r="L12" s="97"/>
    </row>
    <row r="13" spans="1:12" s="99" customFormat="1" ht="21.75" customHeight="1" thickBot="1">
      <c r="A13" s="31" t="s">
        <v>9</v>
      </c>
      <c r="B13" s="98">
        <f>SUM(B6:B12)</f>
        <v>601681151.3499999</v>
      </c>
      <c r="C13" s="125"/>
      <c r="D13" s="126"/>
      <c r="E13" s="126"/>
      <c r="F13" s="98">
        <f>SUM(F6:F12)</f>
        <v>562715132.0300001</v>
      </c>
      <c r="G13" s="125"/>
      <c r="H13" s="126"/>
      <c r="I13" s="126"/>
      <c r="J13" s="126"/>
      <c r="K13" s="126"/>
      <c r="L13" s="127"/>
    </row>
    <row r="14" spans="2:9" s="12" customFormat="1" ht="21.75" customHeight="1" thickTop="1">
      <c r="B14" s="29"/>
      <c r="C14" s="29"/>
      <c r="D14" s="29"/>
      <c r="E14" s="29"/>
      <c r="F14" s="29"/>
      <c r="G14" s="29"/>
      <c r="H14" s="100"/>
      <c r="I14" s="29"/>
    </row>
    <row r="15" spans="2:23" s="72" customFormat="1" ht="21.75" customHeight="1">
      <c r="B15" s="101"/>
      <c r="F15" s="28"/>
      <c r="H15" s="102"/>
      <c r="P15" s="73"/>
      <c r="Q15" s="73"/>
      <c r="R15" s="73"/>
      <c r="S15" s="73"/>
      <c r="T15" s="73"/>
      <c r="U15" s="73"/>
      <c r="V15" s="73"/>
      <c r="W15" s="73"/>
    </row>
    <row r="16" spans="1:23" ht="21.75" customHeight="1">
      <c r="A16" s="74" t="s">
        <v>28</v>
      </c>
      <c r="B16" s="75"/>
      <c r="C16" s="75"/>
      <c r="D16" s="75"/>
      <c r="E16" s="103"/>
      <c r="F16" s="104"/>
      <c r="G16" s="71"/>
      <c r="H16" s="71"/>
      <c r="I16" s="71"/>
      <c r="J16" s="75"/>
      <c r="K16" s="75"/>
      <c r="L16" s="75"/>
      <c r="M16" s="75"/>
      <c r="N16" s="75"/>
      <c r="O16" s="75"/>
      <c r="P16" s="75"/>
      <c r="Q16" s="75"/>
      <c r="R16" s="71"/>
      <c r="U16" s="72"/>
      <c r="V16" s="72"/>
      <c r="W16" s="72"/>
    </row>
    <row r="17" spans="1:23" ht="21.75" customHeight="1">
      <c r="A17" s="105" t="s">
        <v>39</v>
      </c>
      <c r="B17" s="106"/>
      <c r="C17" s="106"/>
      <c r="D17" s="106"/>
      <c r="E17" s="106"/>
      <c r="F17" s="106"/>
      <c r="H17" s="72"/>
      <c r="J17" s="72"/>
      <c r="K17" s="72"/>
      <c r="L17" s="72"/>
      <c r="P17" s="72"/>
      <c r="Q17" s="72"/>
      <c r="R17" s="72"/>
      <c r="S17" s="72"/>
      <c r="T17" s="72"/>
      <c r="U17" s="72"/>
      <c r="V17" s="72"/>
      <c r="W17" s="72"/>
    </row>
    <row r="18" spans="1:23" ht="23.25">
      <c r="A18" s="62" t="s">
        <v>32</v>
      </c>
      <c r="B18" s="107" t="s">
        <v>40</v>
      </c>
      <c r="C18" s="106"/>
      <c r="D18" s="106"/>
      <c r="E18" s="106"/>
      <c r="F18" s="73"/>
      <c r="H18" s="72"/>
      <c r="J18" s="72"/>
      <c r="K18" s="72"/>
      <c r="L18" s="72"/>
      <c r="P18" s="72"/>
      <c r="Q18" s="72"/>
      <c r="R18" s="72"/>
      <c r="S18" s="72"/>
      <c r="T18" s="72"/>
      <c r="U18" s="72"/>
      <c r="V18" s="72"/>
      <c r="W18" s="72"/>
    </row>
    <row r="19" spans="1:23" s="72" customFormat="1" ht="21.75" customHeight="1">
      <c r="A19" s="62" t="s">
        <v>33</v>
      </c>
      <c r="B19" s="13" t="s">
        <v>41</v>
      </c>
      <c r="F19" s="28"/>
      <c r="H19" s="102"/>
      <c r="P19" s="73"/>
      <c r="Q19" s="73"/>
      <c r="R19" s="73"/>
      <c r="S19" s="73"/>
      <c r="T19" s="73"/>
      <c r="U19" s="73"/>
      <c r="V19" s="73"/>
      <c r="W19" s="73"/>
    </row>
    <row r="20" spans="1:23" s="72" customFormat="1" ht="21.75" customHeight="1">
      <c r="A20" s="62" t="s">
        <v>35</v>
      </c>
      <c r="B20" s="13" t="s">
        <v>42</v>
      </c>
      <c r="F20" s="28"/>
      <c r="H20" s="102"/>
      <c r="P20" s="73"/>
      <c r="Q20" s="73"/>
      <c r="R20" s="73"/>
      <c r="S20" s="73"/>
      <c r="T20" s="73"/>
      <c r="U20" s="73"/>
      <c r="V20" s="73"/>
      <c r="W20" s="73"/>
    </row>
    <row r="21" spans="1:23" s="72" customFormat="1" ht="21.75" customHeight="1">
      <c r="A21" s="108" t="s">
        <v>37</v>
      </c>
      <c r="B21" s="13" t="s">
        <v>43</v>
      </c>
      <c r="H21" s="102"/>
      <c r="P21" s="73"/>
      <c r="Q21" s="73"/>
      <c r="R21" s="73"/>
      <c r="S21" s="73"/>
      <c r="T21" s="73"/>
      <c r="U21" s="73"/>
      <c r="V21" s="73"/>
      <c r="W21" s="73"/>
    </row>
    <row r="22" spans="8:23" s="72" customFormat="1" ht="21.75" customHeight="1">
      <c r="H22" s="102"/>
      <c r="P22" s="73"/>
      <c r="Q22" s="73"/>
      <c r="R22" s="73"/>
      <c r="S22" s="73"/>
      <c r="T22" s="73"/>
      <c r="U22" s="73"/>
      <c r="V22" s="73"/>
      <c r="W22" s="73"/>
    </row>
    <row r="23" spans="8:23" s="72" customFormat="1" ht="21.75" customHeight="1">
      <c r="H23" s="102"/>
      <c r="P23" s="73"/>
      <c r="Q23" s="73"/>
      <c r="R23" s="73"/>
      <c r="S23" s="73"/>
      <c r="T23" s="73"/>
      <c r="U23" s="73"/>
      <c r="V23" s="73"/>
      <c r="W23" s="73"/>
    </row>
    <row r="24" spans="8:23" s="72" customFormat="1" ht="23.25">
      <c r="H24" s="102"/>
      <c r="P24" s="73"/>
      <c r="Q24" s="73"/>
      <c r="R24" s="73"/>
      <c r="S24" s="73"/>
      <c r="T24" s="73"/>
      <c r="U24" s="73"/>
      <c r="V24" s="73"/>
      <c r="W24" s="73"/>
    </row>
    <row r="25" spans="8:23" s="72" customFormat="1" ht="23.25">
      <c r="H25" s="102"/>
      <c r="P25" s="73"/>
      <c r="Q25" s="73"/>
      <c r="R25" s="73"/>
      <c r="S25" s="73"/>
      <c r="T25" s="73"/>
      <c r="U25" s="73"/>
      <c r="V25" s="73"/>
      <c r="W25" s="73"/>
    </row>
    <row r="26" spans="8:23" s="72" customFormat="1" ht="23.25">
      <c r="H26" s="102"/>
      <c r="P26" s="73"/>
      <c r="Q26" s="73"/>
      <c r="R26" s="73"/>
      <c r="S26" s="73"/>
      <c r="T26" s="73"/>
      <c r="U26" s="73"/>
      <c r="V26" s="73"/>
      <c r="W26" s="73"/>
    </row>
    <row r="27" spans="8:23" s="72" customFormat="1" ht="23.25">
      <c r="H27" s="102"/>
      <c r="P27" s="73"/>
      <c r="Q27" s="73"/>
      <c r="R27" s="73"/>
      <c r="S27" s="73"/>
      <c r="T27" s="73"/>
      <c r="U27" s="73"/>
      <c r="V27" s="73"/>
      <c r="W27" s="73"/>
    </row>
    <row r="28" spans="8:23" s="72" customFormat="1" ht="23.25">
      <c r="H28" s="102"/>
      <c r="P28" s="73"/>
      <c r="Q28" s="73"/>
      <c r="R28" s="73"/>
      <c r="S28" s="73"/>
      <c r="T28" s="73"/>
      <c r="U28" s="73"/>
      <c r="V28" s="73"/>
      <c r="W28" s="73"/>
    </row>
    <row r="29" spans="8:23" s="72" customFormat="1" ht="23.25">
      <c r="H29" s="102"/>
      <c r="P29" s="73"/>
      <c r="Q29" s="73"/>
      <c r="R29" s="73"/>
      <c r="S29" s="73"/>
      <c r="T29" s="73"/>
      <c r="U29" s="73"/>
      <c r="V29" s="73"/>
      <c r="W29" s="73"/>
    </row>
    <row r="30" spans="8:23" s="72" customFormat="1" ht="23.25">
      <c r="H30" s="102"/>
      <c r="P30" s="73"/>
      <c r="Q30" s="73"/>
      <c r="R30" s="73"/>
      <c r="S30" s="73"/>
      <c r="T30" s="73"/>
      <c r="U30" s="73"/>
      <c r="V30" s="73"/>
      <c r="W30" s="73"/>
    </row>
    <row r="31" spans="8:23" s="72" customFormat="1" ht="23.25">
      <c r="H31" s="102"/>
      <c r="P31" s="73"/>
      <c r="Q31" s="73"/>
      <c r="R31" s="73"/>
      <c r="S31" s="73"/>
      <c r="T31" s="73"/>
      <c r="U31" s="73"/>
      <c r="V31" s="73"/>
      <c r="W31" s="73"/>
    </row>
    <row r="32" spans="8:23" s="72" customFormat="1" ht="23.25">
      <c r="H32" s="102"/>
      <c r="P32" s="73"/>
      <c r="Q32" s="73"/>
      <c r="R32" s="73"/>
      <c r="S32" s="73"/>
      <c r="T32" s="73"/>
      <c r="U32" s="73"/>
      <c r="V32" s="73"/>
      <c r="W32" s="73"/>
    </row>
    <row r="33" spans="8:23" s="72" customFormat="1" ht="23.25">
      <c r="H33" s="102"/>
      <c r="P33" s="73"/>
      <c r="Q33" s="73"/>
      <c r="R33" s="73"/>
      <c r="S33" s="73"/>
      <c r="T33" s="73"/>
      <c r="U33" s="73"/>
      <c r="V33" s="73"/>
      <c r="W33" s="73"/>
    </row>
    <row r="34" spans="8:23" s="72" customFormat="1" ht="23.25">
      <c r="H34" s="102"/>
      <c r="P34" s="73"/>
      <c r="Q34" s="73"/>
      <c r="R34" s="73"/>
      <c r="S34" s="73"/>
      <c r="T34" s="73"/>
      <c r="U34" s="73"/>
      <c r="V34" s="73"/>
      <c r="W34" s="73"/>
    </row>
    <row r="35" spans="8:23" s="72" customFormat="1" ht="23.25">
      <c r="H35" s="102"/>
      <c r="P35" s="73"/>
      <c r="Q35" s="73"/>
      <c r="R35" s="73"/>
      <c r="S35" s="73"/>
      <c r="T35" s="73"/>
      <c r="U35" s="73"/>
      <c r="V35" s="73"/>
      <c r="W35" s="73"/>
    </row>
    <row r="36" spans="8:23" s="72" customFormat="1" ht="23.25">
      <c r="H36" s="102"/>
      <c r="P36" s="73"/>
      <c r="Q36" s="73"/>
      <c r="R36" s="73"/>
      <c r="S36" s="73"/>
      <c r="T36" s="73"/>
      <c r="U36" s="73"/>
      <c r="V36" s="73"/>
      <c r="W36" s="73"/>
    </row>
    <row r="37" spans="8:23" s="72" customFormat="1" ht="23.25">
      <c r="H37" s="102"/>
      <c r="P37" s="73"/>
      <c r="Q37" s="73"/>
      <c r="R37" s="73"/>
      <c r="S37" s="73"/>
      <c r="T37" s="73"/>
      <c r="U37" s="73"/>
      <c r="V37" s="73"/>
      <c r="W37" s="73"/>
    </row>
    <row r="38" spans="8:23" s="72" customFormat="1" ht="23.25">
      <c r="H38" s="102"/>
      <c r="P38" s="73"/>
      <c r="Q38" s="73"/>
      <c r="R38" s="73"/>
      <c r="S38" s="73"/>
      <c r="T38" s="73"/>
      <c r="U38" s="73"/>
      <c r="V38" s="73"/>
      <c r="W38" s="73"/>
    </row>
    <row r="39" spans="8:23" s="72" customFormat="1" ht="23.25">
      <c r="H39" s="102"/>
      <c r="P39" s="73"/>
      <c r="Q39" s="73"/>
      <c r="R39" s="73"/>
      <c r="S39" s="73"/>
      <c r="T39" s="73"/>
      <c r="U39" s="73"/>
      <c r="V39" s="73"/>
      <c r="W39" s="73"/>
    </row>
    <row r="40" spans="8:23" s="72" customFormat="1" ht="23.25">
      <c r="H40" s="102"/>
      <c r="P40" s="73"/>
      <c r="Q40" s="73"/>
      <c r="R40" s="73"/>
      <c r="S40" s="73"/>
      <c r="T40" s="73"/>
      <c r="U40" s="73"/>
      <c r="V40" s="73"/>
      <c r="W40" s="73"/>
    </row>
  </sheetData>
  <sheetProtection/>
  <mergeCells count="6">
    <mergeCell ref="A4:A5"/>
    <mergeCell ref="B4:E4"/>
    <mergeCell ref="F4:I4"/>
    <mergeCell ref="J4:L4"/>
    <mergeCell ref="C13:E13"/>
    <mergeCell ref="G13:L13"/>
  </mergeCells>
  <printOptions/>
  <pageMargins left="0.25" right="0.17" top="0.68" bottom="0.43" header="0.5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2014-02-26T08:12:42Z</dcterms:modified>
  <cp:category/>
  <cp:version/>
  <cp:contentType/>
  <cp:contentStatus/>
</cp:coreProperties>
</file>