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ิจกรรมย่อย" sheetId="1" r:id="rId1"/>
    <sheet name="ผลผลิตย่อย" sheetId="2" r:id="rId2"/>
  </sheets>
  <definedNames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comments1.xml><?xml version="1.0" encoding="utf-8"?>
<comments xmlns="http://schemas.openxmlformats.org/spreadsheetml/2006/main">
  <authors>
    <author>Atec</author>
  </authors>
  <commentList>
    <comment ref="A6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งานผลิตโคนม TF ฝูงวิจัย
งานผลิตโคนม TF ฝูงยอดเยี่ยม</t>
        </r>
      </text>
    </comment>
    <comment ref="A16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งานผลิตสุกรสนับสนุน</t>
        </r>
      </text>
    </comment>
    <comment ref="A21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งานผลิตไก่</t>
        </r>
      </text>
    </comment>
    <comment ref="A28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งานผลิตสัตว์ปีกสนับสนุน</t>
        </r>
      </text>
    </comment>
  </commentList>
</comments>
</file>

<file path=xl/sharedStrings.xml><?xml version="1.0" encoding="utf-8"?>
<sst xmlns="http://schemas.openxmlformats.org/spreadsheetml/2006/main" count="223" uniqueCount="100">
  <si>
    <t>ต้นทุนรวม</t>
  </si>
  <si>
    <t>ปริมาณ</t>
  </si>
  <si>
    <t>หน่วยนับ</t>
  </si>
  <si>
    <t>ต้นทุนต่อหน่วย</t>
  </si>
  <si>
    <t>เรื่อง</t>
  </si>
  <si>
    <t>ตัว</t>
  </si>
  <si>
    <t>ฟาร์ม</t>
  </si>
  <si>
    <t>(หน่วย : บาท)</t>
  </si>
  <si>
    <t>งานผลิตโคนม SW</t>
  </si>
  <si>
    <t>งานทดสอบสมรรถภาพโคเนื้อ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</si>
  <si>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</si>
  <si>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</si>
  <si>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</si>
  <si>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</si>
  <si>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งานวิจัยปศุสัตว์</t>
  </si>
  <si>
    <t>งานผลิตโคนม TMZ</t>
  </si>
  <si>
    <t>งานผลิตโคพื้นเมือง</t>
  </si>
  <si>
    <t>งานผลิตโคพันธุ์กบินทร์บุรี</t>
  </si>
  <si>
    <t>งานผลิตโคพันธุ์ตาก</t>
  </si>
  <si>
    <t>งานผลิตโคทาจิมะ</t>
  </si>
  <si>
    <t>งานผลิตกระบือ</t>
  </si>
  <si>
    <t>งานผลิตสุกร</t>
  </si>
  <si>
    <t>งานผลิตแพะ</t>
  </si>
  <si>
    <t>งานผลิตแกะ</t>
  </si>
  <si>
    <t>งานผลิตกวาง</t>
  </si>
  <si>
    <t>งานผลิตไก่พื้นเมือง</t>
  </si>
  <si>
    <t>งานผลิตเป็ดเทศ</t>
  </si>
  <si>
    <t>งานผลิตเป็ดไข่</t>
  </si>
  <si>
    <t>งานผลิตเป็ดเนื้อ</t>
  </si>
  <si>
    <t>งานผลิตไก่งวง</t>
  </si>
  <si>
    <t>งานผลิตห่าน</t>
  </si>
  <si>
    <t>งานผลิตนกกระทา</t>
  </si>
  <si>
    <t>งานหลากหลายทางชีวภาพ</t>
  </si>
  <si>
    <t>ชนิด</t>
  </si>
  <si>
    <t>แห่ง</t>
  </si>
  <si>
    <t>ศูนย์</t>
  </si>
  <si>
    <t>งานจัดตั้งศูนย์เพาะเลี้ยงสัตว์เลี้ยงไทย</t>
  </si>
  <si>
    <t>งานวิจัยเพื่อการพัฒนาสัตว์เลี้ยงไทย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</si>
  <si>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</si>
  <si>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</si>
  <si>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</si>
  <si>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งานผลิตโคบาร์มัน</t>
  </si>
  <si>
    <t>งานจัดตั้งฟาร์มเครือข่ายกระจายพันธุ์สัตว์</t>
  </si>
  <si>
    <t>งานสร้างศูนย์ข้อมูลปรับปรุงพันธุ์สัตว์แห่งชาติ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</si>
  <si>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</si>
  <si>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</si>
  <si>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</si>
  <si>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</si>
  <si>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งานสนับสนุนสุกร</t>
  </si>
  <si>
    <t>งานผลิตไก่ลูกผสมพื้นเมือง</t>
  </si>
  <si>
    <t>งานสนับสนุนสัตว์ปีก</t>
  </si>
  <si>
    <t xml:space="preserve">งานผลิตโคนม TF </t>
  </si>
  <si>
    <t>งานผลิตไก่ไข่ไทยปศุสัตว์</t>
  </si>
  <si>
    <t>งานเลี้ยงสัตว์เลี้ยงไทย</t>
  </si>
  <si>
    <t xml:space="preserve">  ต้นทุนต่อหน่วยเพิ่มขึ้น     127.61%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</si>
  <si>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100.75%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</si>
  <si>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66.59%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</si>
  <si>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71.76%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</si>
  <si>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214.75%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</si>
  <si>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22.67%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</si>
  <si>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88.55%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</si>
  <si>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26.30%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</si>
  <si>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107.39%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</si>
  <si>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53.73%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</si>
  <si>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25.79%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</si>
  <si>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97.86%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</si>
  <si>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1,000.66%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</si>
  <si>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1,957.99%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</si>
  <si>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54.95%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</si>
  <si>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64.10%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</si>
  <si>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78.85%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</si>
  <si>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456.68%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</si>
  <si>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  27.51%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</si>
  <si>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237.11%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</si>
  <si>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  88.25%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</si>
  <si>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</si>
  <si>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</si>
  <si>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</si>
  <si>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โคนม</t>
  </si>
  <si>
    <t>โคเนื้อ</t>
  </si>
  <si>
    <t>กระบือ</t>
  </si>
  <si>
    <t>สุกร</t>
  </si>
  <si>
    <t>สัตว์เคี้ยวเอื้องขนาดเล็ก</t>
  </si>
  <si>
    <t>สัตว์ปีก</t>
  </si>
  <si>
    <t>ฐานข้อมูลปรับปรุงพันธุ์ปศุสัตว์</t>
  </si>
  <si>
    <t>ข้อมูล</t>
  </si>
  <si>
    <t>ศูนย์เพาะเลี้ยงสัตว์เลี้ยงไทย</t>
  </si>
  <si>
    <t>ผลงานวิจัยปศุสัตว์ ด้านปรับปรุงพันธุ์สัตว์</t>
  </si>
  <si>
    <t>แหล่งพันธุกรรมสัตว์ แหล่งพันธุกรรมพืชอาหารสัตว์และจุลินทรีย์ ที่ศึกษาวิจัย</t>
  </si>
  <si>
    <t>ฟาร์มเครือข่ายกระจายพันธุ์</t>
  </si>
  <si>
    <t>สัตว์เลี้ยงไทย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</si>
  <si>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</si>
  <si>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ต้นทุนต่อหน่วยเพิ่มขึ้น        86.89%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</si>
  <si>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67.72%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</si>
  <si>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87.48%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</si>
  <si>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26.72%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</si>
  <si>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  44.74%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</si>
  <si>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37.58%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</si>
  <si>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  53.81%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</si>
  <si>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1,974.51%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</si>
</sst>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52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43" fontId="23" fillId="24" borderId="10" xfId="87" applyFont="1" applyFill="1" applyBorder="1" applyAlignment="1">
      <alignment vertical="center"/>
    </xf>
    <xf numFmtId="3" fontId="23" fillId="24" borderId="10" xfId="87" applyNumberFormat="1" applyFont="1" applyFill="1" applyBorder="1" applyAlignment="1">
      <alignment horizontal="right" vertical="center"/>
    </xf>
    <xf numFmtId="0" fontId="23" fillId="24" borderId="10" xfId="98" applyFont="1" applyFill="1" applyBorder="1" applyAlignment="1">
      <alignment horizontal="center" vertical="center" wrapText="1"/>
      <protection/>
    </xf>
    <xf numFmtId="43" fontId="23" fillId="24" borderId="10" xfId="87" applyNumberFormat="1" applyFont="1" applyFill="1" applyBorder="1" applyAlignment="1">
      <alignment vertical="center"/>
    </xf>
    <xf numFmtId="43" fontId="23" fillId="24" borderId="10" xfId="82" applyFont="1" applyFill="1" applyBorder="1" applyAlignment="1">
      <alignment vertical="center"/>
    </xf>
    <xf numFmtId="193" fontId="23" fillId="24" borderId="10" xfId="102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98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193" fontId="50" fillId="0" borderId="10" xfId="102" applyNumberFormat="1" applyFont="1" applyBorder="1" applyAlignment="1">
      <alignment/>
    </xf>
    <xf numFmtId="0" fontId="23" fillId="0" borderId="12" xfId="98" applyFont="1" applyFill="1" applyBorder="1" applyAlignment="1">
      <alignment horizontal="left" vertical="center"/>
      <protection/>
    </xf>
    <xf numFmtId="3" fontId="23" fillId="24" borderId="1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center" vertical="center"/>
    </xf>
    <xf numFmtId="0" fontId="46" fillId="0" borderId="0" xfId="98" applyFont="1" applyFill="1" applyAlignment="1">
      <alignment horizontal="left"/>
      <protection/>
    </xf>
    <xf numFmtId="0" fontId="46" fillId="0" borderId="0" xfId="98" applyFont="1" applyFill="1" applyAlignment="1">
      <alignment/>
      <protection/>
    </xf>
    <xf numFmtId="0" fontId="46" fillId="0" borderId="0" xfId="98" applyFont="1" applyFill="1" applyAlignment="1">
      <alignment horizontal="center"/>
      <protection/>
    </xf>
    <xf numFmtId="0" fontId="47" fillId="0" borderId="0" xfId="98" applyFont="1" applyFill="1">
      <alignment/>
      <protection/>
    </xf>
    <xf numFmtId="0" fontId="48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center" vertical="center"/>
      <protection/>
    </xf>
    <xf numFmtId="0" fontId="47" fillId="0" borderId="0" xfId="98" applyFont="1">
      <alignment/>
      <protection/>
    </xf>
    <xf numFmtId="0" fontId="48" fillId="0" borderId="13" xfId="98" applyFont="1" applyFill="1" applyBorder="1" applyAlignment="1">
      <alignment vertical="center"/>
      <protection/>
    </xf>
    <xf numFmtId="0" fontId="46" fillId="0" borderId="13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right" vertic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43" fontId="46" fillId="0" borderId="10" xfId="87" applyNumberFormat="1" applyFont="1" applyFill="1" applyBorder="1" applyAlignment="1">
      <alignment horizontal="center" vertical="center" wrapText="1"/>
    </xf>
    <xf numFmtId="0" fontId="23" fillId="0" borderId="10" xfId="98" applyNumberFormat="1" applyFont="1" applyFill="1" applyBorder="1" applyAlignment="1">
      <alignment horizontal="left"/>
      <protection/>
    </xf>
    <xf numFmtId="43" fontId="23" fillId="0" borderId="10" xfId="87" applyFont="1" applyFill="1" applyBorder="1" applyAlignment="1">
      <alignment horizontal="center" vertical="center"/>
    </xf>
    <xf numFmtId="3" fontId="23" fillId="0" borderId="10" xfId="98" applyNumberFormat="1" applyFont="1" applyFill="1" applyBorder="1" applyAlignment="1">
      <alignment horizontal="right" vertical="center"/>
      <protection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193" fontId="50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0" fontId="23" fillId="0" borderId="10" xfId="98" applyFont="1" applyFill="1" applyBorder="1" applyAlignment="1">
      <alignment vertical="center" wrapText="1"/>
      <protection/>
    </xf>
    <xf numFmtId="191" fontId="23" fillId="24" borderId="10" xfId="87" applyNumberFormat="1" applyFont="1" applyFill="1" applyBorder="1" applyAlignment="1">
      <alignment vertical="center"/>
    </xf>
    <xf numFmtId="43" fontId="23" fillId="24" borderId="10" xfId="87" applyNumberFormat="1" applyFont="1" applyFill="1" applyBorder="1" applyAlignment="1">
      <alignment horizontal="center" vertical="center"/>
    </xf>
    <xf numFmtId="193" fontId="23" fillId="24" borderId="10" xfId="102" applyNumberFormat="1" applyFont="1" applyFill="1" applyBorder="1" applyAlignment="1">
      <alignment horizontal="center" vertical="center"/>
    </xf>
    <xf numFmtId="0" fontId="23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wrapText="1"/>
      <protection/>
    </xf>
    <xf numFmtId="0" fontId="23" fillId="0" borderId="12" xfId="98" applyFont="1" applyFill="1" applyBorder="1" applyAlignment="1">
      <alignment wrapText="1"/>
      <protection/>
    </xf>
    <xf numFmtId="43" fontId="23" fillId="24" borderId="10" xfId="87" applyFont="1" applyFill="1" applyBorder="1" applyAlignment="1">
      <alignment horizontal="center" vertical="center"/>
    </xf>
    <xf numFmtId="3" fontId="23" fillId="24" borderId="10" xfId="98" applyNumberFormat="1" applyFont="1" applyFill="1" applyBorder="1" applyAlignment="1">
      <alignment horizontal="right" vertical="center"/>
      <protection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7" fillId="0" borderId="0" xfId="87" applyFont="1" applyFill="1" applyAlignment="1">
      <alignment/>
    </xf>
    <xf numFmtId="0" fontId="47" fillId="0" borderId="0" xfId="98" applyFont="1" applyFill="1" applyAlignment="1">
      <alignment horizontal="center"/>
      <protection/>
    </xf>
    <xf numFmtId="0" fontId="46" fillId="0" borderId="0" xfId="98" applyFont="1" applyFill="1" applyBorder="1" applyAlignment="1">
      <alignment horizontal="left" vertical="center"/>
      <protection/>
    </xf>
    <xf numFmtId="0" fontId="24" fillId="0" borderId="0" xfId="98" applyFont="1" applyFill="1" applyBorder="1" applyAlignment="1">
      <alignment horizontal="left" vertical="center"/>
      <protection/>
    </xf>
    <xf numFmtId="43" fontId="47" fillId="0" borderId="0" xfId="98" applyNumberFormat="1" applyFont="1" applyFill="1">
      <alignment/>
      <protection/>
    </xf>
    <xf numFmtId="0" fontId="23" fillId="0" borderId="0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right" wrapText="1"/>
      <protection/>
    </xf>
    <xf numFmtId="0" fontId="25" fillId="0" borderId="0" xfId="0" applyFont="1" applyFill="1" applyAlignment="1">
      <alignment vertical="center"/>
    </xf>
    <xf numFmtId="0" fontId="24" fillId="0" borderId="12" xfId="98" applyFont="1" applyFill="1" applyBorder="1" applyAlignment="1">
      <alignment horizontal="center" vertical="center"/>
      <protection/>
    </xf>
    <xf numFmtId="0" fontId="24" fillId="0" borderId="14" xfId="98" applyFont="1" applyFill="1" applyBorder="1" applyAlignment="1">
      <alignment horizontal="center" vertical="center"/>
      <protection/>
    </xf>
    <xf numFmtId="0" fontId="24" fillId="0" borderId="15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Border="1" applyAlignment="1">
      <alignment horizontal="center"/>
      <protection/>
    </xf>
    <xf numFmtId="0" fontId="24" fillId="0" borderId="19" xfId="98" applyFont="1" applyBorder="1" applyAlignment="1">
      <alignment horizontal="center"/>
      <protection/>
    </xf>
    <xf numFmtId="0" fontId="24" fillId="0" borderId="18" xfId="98" applyFont="1" applyFill="1" applyBorder="1" applyAlignment="1">
      <alignment horizontal="center"/>
      <protection/>
    </xf>
    <xf numFmtId="0" fontId="24" fillId="0" borderId="19" xfId="98" applyFont="1" applyFill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0" fontId="47" fillId="0" borderId="10" xfId="98" applyFont="1" applyBorder="1" applyAlignment="1">
      <alignment horizontal="center" vertical="center"/>
      <protection/>
    </xf>
    <xf numFmtId="0" fontId="46" fillId="0" borderId="15" xfId="98" applyFont="1" applyFill="1" applyBorder="1" applyAlignment="1">
      <alignment horizontal="center" vertical="center"/>
      <protection/>
    </xf>
    <xf numFmtId="0" fontId="46" fillId="0" borderId="16" xfId="98" applyFont="1" applyFill="1" applyBorder="1" applyAlignment="1">
      <alignment horizontal="center" vertical="center"/>
      <protection/>
    </xf>
    <xf numFmtId="0" fontId="46" fillId="0" borderId="17" xfId="98" applyFont="1" applyFill="1" applyBorder="1" applyAlignment="1">
      <alignment horizontal="center" vertical="center"/>
      <protection/>
    </xf>
    <xf numFmtId="3" fontId="24" fillId="0" borderId="18" xfId="87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>
      <alignment horizontal="center" vertical="center"/>
    </xf>
    <xf numFmtId="3" fontId="24" fillId="0" borderId="20" xfId="87" applyNumberFormat="1" applyFont="1" applyFill="1" applyBorder="1" applyAlignment="1">
      <alignment horizontal="center" vertical="center"/>
    </xf>
    <xf numFmtId="43" fontId="24" fillId="0" borderId="0" xfId="87" applyNumberFormat="1" applyFont="1" applyFill="1" applyBorder="1" applyAlignment="1">
      <alignment vertical="center"/>
    </xf>
    <xf numFmtId="0" fontId="24" fillId="0" borderId="0" xfId="98" applyFont="1" applyBorder="1" applyAlignment="1">
      <alignment horizontal="center"/>
      <protection/>
    </xf>
    <xf numFmtId="43" fontId="24" fillId="0" borderId="0" xfId="98" applyNumberFormat="1" applyFont="1" applyBorder="1" applyAlignment="1">
      <alignment/>
      <protection/>
    </xf>
    <xf numFmtId="0" fontId="24" fillId="0" borderId="0" xfId="98" applyFont="1" applyFill="1" applyBorder="1" applyAlignment="1">
      <alignment horizont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PageLayoutView="0" workbookViewId="0" topLeftCell="A1">
      <pane xSplit="1" ySplit="5" topLeftCell="B6" activePane="bottomRight" state="frozen"/>
      <selection pane="topLeft" activeCell="L15" sqref="L15"/>
      <selection pane="topRight" activeCell="L15" sqref="L15"/>
      <selection pane="bottomLeft" activeCell="L15" sqref="L15"/>
      <selection pane="bottomRight" activeCell="A38" sqref="A38"/>
    </sheetView>
  </sheetViews>
  <sheetFormatPr defaultColWidth="9.140625" defaultRowHeight="12.75"/>
  <cols>
    <col min="1" max="1" width="45.7109375" style="13" customWidth="1"/>
    <col min="2" max="2" width="15.7109375" style="13" customWidth="1"/>
    <col min="3" max="3" width="12.421875" style="36" customWidth="1"/>
    <col min="4" max="4" width="18.7109375" style="15" customWidth="1"/>
    <col min="5" max="5" width="13.140625" style="13" customWidth="1"/>
    <col min="6" max="6" width="15.7109375" style="39" customWidth="1"/>
    <col min="7" max="7" width="14.57421875" style="38" customWidth="1"/>
    <col min="8" max="8" width="18.7109375" style="38" customWidth="1"/>
    <col min="9" max="9" width="13.140625" style="39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46</v>
      </c>
      <c r="B1" s="6"/>
      <c r="C1" s="7"/>
      <c r="D1" s="6"/>
      <c r="E1" s="6"/>
      <c r="F1" s="105"/>
      <c r="G1" s="105"/>
      <c r="H1" s="105"/>
      <c r="I1" s="105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10</v>
      </c>
      <c r="B2" s="10"/>
      <c r="C2" s="11"/>
      <c r="D2" s="10"/>
      <c r="E2" s="10"/>
      <c r="F2" s="37"/>
      <c r="G2" s="37"/>
      <c r="H2" s="37"/>
      <c r="I2" s="37"/>
      <c r="J2" s="10"/>
      <c r="K2" s="10"/>
      <c r="L2" s="10"/>
    </row>
    <row r="3" spans="1:12" ht="21.75">
      <c r="A3" s="14"/>
      <c r="B3" s="16"/>
      <c r="C3" s="17"/>
      <c r="D3" s="18"/>
      <c r="E3" s="17"/>
      <c r="F3" s="37"/>
      <c r="G3" s="37"/>
      <c r="H3" s="37"/>
      <c r="I3" s="37"/>
      <c r="L3" s="17" t="s">
        <v>7</v>
      </c>
    </row>
    <row r="4" spans="1:12" ht="21.75">
      <c r="A4" s="106" t="s">
        <v>13</v>
      </c>
      <c r="B4" s="108" t="s">
        <v>44</v>
      </c>
      <c r="C4" s="109"/>
      <c r="D4" s="109"/>
      <c r="E4" s="110"/>
      <c r="F4" s="108" t="s">
        <v>47</v>
      </c>
      <c r="G4" s="109"/>
      <c r="H4" s="109"/>
      <c r="I4" s="110"/>
      <c r="J4" s="108" t="s">
        <v>11</v>
      </c>
      <c r="K4" s="109"/>
      <c r="L4" s="110"/>
    </row>
    <row r="5" spans="1:12" ht="87">
      <c r="A5" s="107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38</v>
      </c>
      <c r="K5" s="21" t="s">
        <v>39</v>
      </c>
      <c r="L5" s="20" t="s">
        <v>40</v>
      </c>
    </row>
    <row r="6" spans="1:14" s="12" customFormat="1" ht="21.75">
      <c r="A6" s="22" t="s">
        <v>51</v>
      </c>
      <c r="B6" s="23">
        <v>29621675.23</v>
      </c>
      <c r="C6" s="24">
        <v>301</v>
      </c>
      <c r="D6" s="25" t="s">
        <v>5</v>
      </c>
      <c r="E6" s="26">
        <f>+B6/C6</f>
        <v>98410.8811627907</v>
      </c>
      <c r="F6" s="2">
        <v>48382275.64</v>
      </c>
      <c r="G6" s="54">
        <v>216</v>
      </c>
      <c r="H6" s="3" t="s">
        <v>5</v>
      </c>
      <c r="I6" s="2">
        <f>F6/G6</f>
        <v>223992.01685185186</v>
      </c>
      <c r="J6" s="29">
        <f>(F6-B6)/B6</f>
        <v>0.6333402909974447</v>
      </c>
      <c r="K6" s="29">
        <f>(G6-C6)/C6</f>
        <v>-0.2823920265780731</v>
      </c>
      <c r="L6" s="61">
        <f>(I6-E6)/E6</f>
        <v>1.276089942547365</v>
      </c>
      <c r="M6" s="27"/>
      <c r="N6" s="28"/>
    </row>
    <row r="7" spans="1:14" s="12" customFormat="1" ht="21.75">
      <c r="A7" s="22" t="s">
        <v>15</v>
      </c>
      <c r="B7" s="23">
        <v>9001191.71</v>
      </c>
      <c r="C7" s="24">
        <v>136</v>
      </c>
      <c r="D7" s="25" t="s">
        <v>5</v>
      </c>
      <c r="E7" s="26">
        <f aca="true" t="shared" si="0" ref="E7:E35">+B7/C7</f>
        <v>66185.23316176471</v>
      </c>
      <c r="F7" s="2">
        <v>21391984.41</v>
      </c>
      <c r="G7" s="54">
        <v>161</v>
      </c>
      <c r="H7" s="3" t="s">
        <v>5</v>
      </c>
      <c r="I7" s="2">
        <f aca="true" t="shared" si="1" ref="I7:I30">F7/G7</f>
        <v>132869.46838509318</v>
      </c>
      <c r="J7" s="29">
        <f aca="true" t="shared" si="2" ref="J7:J30">(F7-B7)/B7</f>
        <v>1.3765724694247177</v>
      </c>
      <c r="K7" s="29">
        <f aca="true" t="shared" si="3" ref="K7:K30">(G7-C7)/C7</f>
        <v>0.18382352941176472</v>
      </c>
      <c r="L7" s="61">
        <f aca="true" t="shared" si="4" ref="L7:L35">(I7-E7)/E7</f>
        <v>1.0075394772780226</v>
      </c>
      <c r="M7" s="27"/>
      <c r="N7" s="28"/>
    </row>
    <row r="8" spans="1:14" s="12" customFormat="1" ht="21.75">
      <c r="A8" s="22" t="s">
        <v>8</v>
      </c>
      <c r="B8" s="23">
        <v>6007037.080000001</v>
      </c>
      <c r="C8" s="24">
        <v>79</v>
      </c>
      <c r="D8" s="25" t="s">
        <v>5</v>
      </c>
      <c r="E8" s="26">
        <f t="shared" si="0"/>
        <v>76038.44405063293</v>
      </c>
      <c r="F8" s="2">
        <v>5201674.54</v>
      </c>
      <c r="G8" s="54">
        <v>78</v>
      </c>
      <c r="H8" s="3" t="s">
        <v>5</v>
      </c>
      <c r="I8" s="2">
        <f t="shared" si="1"/>
        <v>66688.13512820513</v>
      </c>
      <c r="J8" s="29">
        <f t="shared" si="2"/>
        <v>-0.13406984662728283</v>
      </c>
      <c r="K8" s="29">
        <f t="shared" si="3"/>
        <v>-0.012658227848101266</v>
      </c>
      <c r="L8" s="29">
        <f t="shared" si="4"/>
        <v>-0.12296817799429924</v>
      </c>
      <c r="M8" s="27"/>
      <c r="N8" s="28"/>
    </row>
    <row r="9" spans="1:14" s="12" customFormat="1" ht="21.75">
      <c r="A9" s="41" t="s">
        <v>41</v>
      </c>
      <c r="B9" s="23">
        <v>34113392.419999994</v>
      </c>
      <c r="C9" s="24">
        <v>701</v>
      </c>
      <c r="D9" s="25" t="s">
        <v>5</v>
      </c>
      <c r="E9" s="26">
        <f t="shared" si="0"/>
        <v>48663.897888730375</v>
      </c>
      <c r="F9" s="2">
        <v>55128648.010000005</v>
      </c>
      <c r="G9" s="54">
        <v>680</v>
      </c>
      <c r="H9" s="3" t="s">
        <v>5</v>
      </c>
      <c r="I9" s="2">
        <f t="shared" si="1"/>
        <v>81071.54119117648</v>
      </c>
      <c r="J9" s="29">
        <f t="shared" si="2"/>
        <v>0.616041211359536</v>
      </c>
      <c r="K9" s="29">
        <f t="shared" si="3"/>
        <v>-0.029957203994293864</v>
      </c>
      <c r="L9" s="61">
        <f t="shared" si="4"/>
        <v>0.6659483664162278</v>
      </c>
      <c r="M9" s="27"/>
      <c r="N9" s="28"/>
    </row>
    <row r="10" spans="1:14" s="12" customFormat="1" ht="21.75">
      <c r="A10" s="22" t="s">
        <v>16</v>
      </c>
      <c r="B10" s="23">
        <v>31580821.389999997</v>
      </c>
      <c r="C10" s="24">
        <v>869</v>
      </c>
      <c r="D10" s="25" t="s">
        <v>5</v>
      </c>
      <c r="E10" s="26">
        <f t="shared" si="0"/>
        <v>36341.56661680092</v>
      </c>
      <c r="F10" s="2">
        <v>47377310.41</v>
      </c>
      <c r="G10" s="54">
        <v>759</v>
      </c>
      <c r="H10" s="3" t="s">
        <v>5</v>
      </c>
      <c r="I10" s="2">
        <f t="shared" si="1"/>
        <v>62420.69882740448</v>
      </c>
      <c r="J10" s="29">
        <f t="shared" si="2"/>
        <v>0.5001924688697909</v>
      </c>
      <c r="K10" s="29">
        <f t="shared" si="3"/>
        <v>-0.12658227848101267</v>
      </c>
      <c r="L10" s="61">
        <f t="shared" si="4"/>
        <v>0.7176116672567171</v>
      </c>
      <c r="M10" s="27"/>
      <c r="N10" s="28"/>
    </row>
    <row r="11" spans="1:14" s="12" customFormat="1" ht="21.75">
      <c r="A11" s="22" t="s">
        <v>17</v>
      </c>
      <c r="B11" s="23">
        <v>19475876.52</v>
      </c>
      <c r="C11" s="24">
        <v>279</v>
      </c>
      <c r="D11" s="25" t="s">
        <v>5</v>
      </c>
      <c r="E11" s="26">
        <f t="shared" si="0"/>
        <v>69806.00903225807</v>
      </c>
      <c r="F11" s="2">
        <v>19668960.82</v>
      </c>
      <c r="G11" s="54">
        <v>299</v>
      </c>
      <c r="H11" s="3" t="s">
        <v>5</v>
      </c>
      <c r="I11" s="2">
        <f t="shared" si="1"/>
        <v>65782.47765886287</v>
      </c>
      <c r="J11" s="29">
        <f t="shared" si="2"/>
        <v>0.009914023628241855</v>
      </c>
      <c r="K11" s="29">
        <f t="shared" si="3"/>
        <v>0.07168458781362007</v>
      </c>
      <c r="L11" s="29">
        <f t="shared" si="4"/>
        <v>-0.057638753871975076</v>
      </c>
      <c r="M11" s="27"/>
      <c r="N11" s="28"/>
    </row>
    <row r="12" spans="1:14" s="12" customFormat="1" ht="21.75">
      <c r="A12" s="22" t="s">
        <v>18</v>
      </c>
      <c r="B12" s="23">
        <v>9419173.79</v>
      </c>
      <c r="C12" s="24">
        <v>279</v>
      </c>
      <c r="D12" s="25" t="s">
        <v>5</v>
      </c>
      <c r="E12" s="26">
        <f t="shared" si="0"/>
        <v>33760.47953405017</v>
      </c>
      <c r="F12" s="2">
        <v>34322365.21</v>
      </c>
      <c r="G12" s="54">
        <v>323</v>
      </c>
      <c r="H12" s="3" t="s">
        <v>5</v>
      </c>
      <c r="I12" s="2">
        <f t="shared" si="1"/>
        <v>106261.1926006192</v>
      </c>
      <c r="J12" s="29">
        <f t="shared" si="2"/>
        <v>2.643882783693707</v>
      </c>
      <c r="K12" s="29">
        <f t="shared" si="3"/>
        <v>0.15770609318996415</v>
      </c>
      <c r="L12" s="61">
        <f t="shared" si="4"/>
        <v>2.1475024664103537</v>
      </c>
      <c r="M12" s="27"/>
      <c r="N12" s="28"/>
    </row>
    <row r="13" spans="1:14" s="12" customFormat="1" ht="21.75">
      <c r="A13" s="22" t="s">
        <v>19</v>
      </c>
      <c r="B13" s="23">
        <v>1081568</v>
      </c>
      <c r="C13" s="24">
        <v>24</v>
      </c>
      <c r="D13" s="25" t="s">
        <v>5</v>
      </c>
      <c r="E13" s="26">
        <f t="shared" si="0"/>
        <v>45065.333333333336</v>
      </c>
      <c r="F13" s="2">
        <v>3206251.2300000004</v>
      </c>
      <c r="G13" s="54">
        <v>58</v>
      </c>
      <c r="H13" s="3" t="s">
        <v>5</v>
      </c>
      <c r="I13" s="2">
        <f t="shared" si="1"/>
        <v>55280.193620689664</v>
      </c>
      <c r="J13" s="29">
        <f t="shared" si="2"/>
        <v>1.9644472007307912</v>
      </c>
      <c r="K13" s="29">
        <f t="shared" si="3"/>
        <v>1.4166666666666667</v>
      </c>
      <c r="L13" s="61">
        <f t="shared" si="4"/>
        <v>0.22666780719894808</v>
      </c>
      <c r="M13" s="27"/>
      <c r="N13" s="28"/>
    </row>
    <row r="14" spans="1:14" s="12" customFormat="1" ht="21.75">
      <c r="A14" s="22" t="s">
        <v>20</v>
      </c>
      <c r="B14" s="23">
        <v>35596909.02</v>
      </c>
      <c r="C14" s="24">
        <v>519</v>
      </c>
      <c r="D14" s="25" t="s">
        <v>5</v>
      </c>
      <c r="E14" s="26">
        <f t="shared" si="0"/>
        <v>68587.49329479769</v>
      </c>
      <c r="F14" s="2">
        <v>44746289.4</v>
      </c>
      <c r="G14" s="54">
        <v>346</v>
      </c>
      <c r="H14" s="3" t="s">
        <v>5</v>
      </c>
      <c r="I14" s="2">
        <f t="shared" si="1"/>
        <v>129324.53583815029</v>
      </c>
      <c r="J14" s="29">
        <f t="shared" si="2"/>
        <v>0.25702738332868863</v>
      </c>
      <c r="K14" s="29">
        <f t="shared" si="3"/>
        <v>-0.3333333333333333</v>
      </c>
      <c r="L14" s="61">
        <f t="shared" si="4"/>
        <v>0.885541074993033</v>
      </c>
      <c r="M14" s="27"/>
      <c r="N14" s="28"/>
    </row>
    <row r="15" spans="1:14" s="12" customFormat="1" ht="21.75">
      <c r="A15" s="22" t="s">
        <v>21</v>
      </c>
      <c r="B15" s="23">
        <v>98603613.33999999</v>
      </c>
      <c r="C15" s="24">
        <v>24159</v>
      </c>
      <c r="D15" s="25" t="s">
        <v>5</v>
      </c>
      <c r="E15" s="26">
        <f t="shared" si="0"/>
        <v>4081.4443205430684</v>
      </c>
      <c r="F15" s="2">
        <v>105353005.79000002</v>
      </c>
      <c r="G15" s="54">
        <v>20437</v>
      </c>
      <c r="H15" s="3" t="s">
        <v>5</v>
      </c>
      <c r="I15" s="2">
        <f t="shared" si="1"/>
        <v>5155.013249987768</v>
      </c>
      <c r="J15" s="29">
        <f t="shared" si="2"/>
        <v>0.06844974764491762</v>
      </c>
      <c r="K15" s="29">
        <f t="shared" si="3"/>
        <v>-0.15406266815679456</v>
      </c>
      <c r="L15" s="61">
        <f t="shared" si="4"/>
        <v>0.26303652460505766</v>
      </c>
      <c r="M15" s="27"/>
      <c r="N15" s="28"/>
    </row>
    <row r="16" spans="1:14" s="12" customFormat="1" ht="21.75">
      <c r="A16" s="41" t="s">
        <v>48</v>
      </c>
      <c r="B16" s="23">
        <v>1592042.1700000002</v>
      </c>
      <c r="C16" s="24">
        <v>661</v>
      </c>
      <c r="D16" s="25" t="s">
        <v>5</v>
      </c>
      <c r="E16" s="26">
        <f t="shared" si="0"/>
        <v>2408.535809379728</v>
      </c>
      <c r="F16" s="2">
        <v>1303723.18</v>
      </c>
      <c r="G16" s="54">
        <v>261</v>
      </c>
      <c r="H16" s="3" t="s">
        <v>5</v>
      </c>
      <c r="I16" s="2">
        <f t="shared" si="1"/>
        <v>4995.107969348659</v>
      </c>
      <c r="J16" s="29">
        <f t="shared" si="2"/>
        <v>-0.18110009611114772</v>
      </c>
      <c r="K16" s="29">
        <f t="shared" si="3"/>
        <v>-0.6051437216338881</v>
      </c>
      <c r="L16" s="61">
        <f t="shared" si="4"/>
        <v>1.0739189136801968</v>
      </c>
      <c r="M16" s="27"/>
      <c r="N16" s="28"/>
    </row>
    <row r="17" spans="1:29" s="12" customFormat="1" ht="21.75">
      <c r="A17" s="22" t="s">
        <v>22</v>
      </c>
      <c r="B17" s="23">
        <v>22623895.57</v>
      </c>
      <c r="C17" s="24">
        <v>1358</v>
      </c>
      <c r="D17" s="25" t="s">
        <v>5</v>
      </c>
      <c r="E17" s="26">
        <f t="shared" si="0"/>
        <v>16659.716914580265</v>
      </c>
      <c r="F17" s="2">
        <v>31579012.830000002</v>
      </c>
      <c r="G17" s="54">
        <v>1233</v>
      </c>
      <c r="H17" s="3" t="s">
        <v>5</v>
      </c>
      <c r="I17" s="2">
        <f t="shared" si="1"/>
        <v>25611.527031630172</v>
      </c>
      <c r="J17" s="29">
        <f t="shared" si="2"/>
        <v>0.39582560979793285</v>
      </c>
      <c r="K17" s="29">
        <f t="shared" si="3"/>
        <v>-0.09204712812960236</v>
      </c>
      <c r="L17" s="61">
        <f t="shared" si="4"/>
        <v>0.5373326667523056</v>
      </c>
      <c r="M17" s="27"/>
      <c r="N17" s="28"/>
      <c r="V17" s="13"/>
      <c r="W17" s="13"/>
      <c r="X17" s="13"/>
      <c r="Y17" s="13"/>
      <c r="Z17" s="13"/>
      <c r="AA17" s="13"/>
      <c r="AB17" s="13"/>
      <c r="AC17" s="13"/>
    </row>
    <row r="18" spans="1:29" s="12" customFormat="1" ht="21.75">
      <c r="A18" s="22" t="s">
        <v>23</v>
      </c>
      <c r="B18" s="23">
        <v>9684259.42</v>
      </c>
      <c r="C18" s="24">
        <v>345</v>
      </c>
      <c r="D18" s="25" t="s">
        <v>5</v>
      </c>
      <c r="E18" s="26">
        <f t="shared" si="0"/>
        <v>28070.31715942029</v>
      </c>
      <c r="F18" s="2">
        <v>16838469.75</v>
      </c>
      <c r="G18" s="54">
        <v>579</v>
      </c>
      <c r="H18" s="3" t="s">
        <v>5</v>
      </c>
      <c r="I18" s="2">
        <f t="shared" si="1"/>
        <v>29081.98575129534</v>
      </c>
      <c r="J18" s="29">
        <f t="shared" si="2"/>
        <v>0.7387462499429822</v>
      </c>
      <c r="K18" s="29">
        <f t="shared" si="3"/>
        <v>0.6782608695652174</v>
      </c>
      <c r="L18" s="29">
        <f t="shared" si="4"/>
        <v>0.036040511624056804</v>
      </c>
      <c r="M18" s="27"/>
      <c r="N18" s="28"/>
      <c r="V18" s="13"/>
      <c r="W18" s="13"/>
      <c r="X18" s="13"/>
      <c r="Y18" s="13"/>
      <c r="Z18" s="13"/>
      <c r="AA18" s="13"/>
      <c r="AB18" s="13"/>
      <c r="AC18" s="13"/>
    </row>
    <row r="19" spans="1:29" s="12" customFormat="1" ht="21.75">
      <c r="A19" s="22" t="s">
        <v>24</v>
      </c>
      <c r="B19" s="23">
        <v>4785620.27</v>
      </c>
      <c r="C19" s="24">
        <v>132</v>
      </c>
      <c r="D19" s="25" t="s">
        <v>5</v>
      </c>
      <c r="E19" s="26">
        <f t="shared" si="0"/>
        <v>36254.69901515151</v>
      </c>
      <c r="F19" s="2">
        <v>6142537.48</v>
      </c>
      <c r="G19" s="54">
        <v>90</v>
      </c>
      <c r="H19" s="3" t="s">
        <v>5</v>
      </c>
      <c r="I19" s="2">
        <f t="shared" si="1"/>
        <v>68250.41644444445</v>
      </c>
      <c r="J19" s="29">
        <f t="shared" si="2"/>
        <v>0.2835405095774557</v>
      </c>
      <c r="K19" s="29">
        <f t="shared" si="3"/>
        <v>-0.3181818181818182</v>
      </c>
      <c r="L19" s="61">
        <f t="shared" si="4"/>
        <v>0.8825260807136015</v>
      </c>
      <c r="M19" s="27"/>
      <c r="N19" s="28"/>
      <c r="V19" s="13"/>
      <c r="W19" s="13"/>
      <c r="X19" s="13"/>
      <c r="Y19" s="13"/>
      <c r="Z19" s="13"/>
      <c r="AA19" s="13"/>
      <c r="AB19" s="13"/>
      <c r="AC19" s="13"/>
    </row>
    <row r="20" spans="1:29" s="12" customFormat="1" ht="21.75">
      <c r="A20" s="22" t="s">
        <v>25</v>
      </c>
      <c r="B20" s="23">
        <v>25825334.03</v>
      </c>
      <c r="C20" s="24">
        <v>801144</v>
      </c>
      <c r="D20" s="25" t="s">
        <v>5</v>
      </c>
      <c r="E20" s="26">
        <f t="shared" si="0"/>
        <v>32.235570671439845</v>
      </c>
      <c r="F20" s="2">
        <v>25576561.13</v>
      </c>
      <c r="G20" s="54">
        <v>235360</v>
      </c>
      <c r="H20" s="3" t="s">
        <v>5</v>
      </c>
      <c r="I20" s="2">
        <f t="shared" si="1"/>
        <v>108.66995721447994</v>
      </c>
      <c r="J20" s="29">
        <f t="shared" si="2"/>
        <v>-0.009632901541990325</v>
      </c>
      <c r="K20" s="29">
        <f t="shared" si="3"/>
        <v>-0.7062201052494932</v>
      </c>
      <c r="L20" s="61">
        <f t="shared" si="4"/>
        <v>2.37111938616181</v>
      </c>
      <c r="M20" s="27"/>
      <c r="N20" s="28"/>
      <c r="V20" s="13"/>
      <c r="W20" s="13"/>
      <c r="X20" s="13"/>
      <c r="Y20" s="13"/>
      <c r="Z20" s="13"/>
      <c r="AA20" s="13"/>
      <c r="AB20" s="13"/>
      <c r="AC20" s="13"/>
    </row>
    <row r="21" spans="1:29" s="12" customFormat="1" ht="21.75">
      <c r="A21" s="22" t="s">
        <v>49</v>
      </c>
      <c r="B21" s="23">
        <v>20973942.1</v>
      </c>
      <c r="C21" s="24">
        <v>304775</v>
      </c>
      <c r="D21" s="25" t="s">
        <v>5</v>
      </c>
      <c r="E21" s="26">
        <f t="shared" si="0"/>
        <v>68.8177905011894</v>
      </c>
      <c r="F21" s="2">
        <v>38650809.32</v>
      </c>
      <c r="G21" s="54">
        <v>542827</v>
      </c>
      <c r="H21" s="3" t="s">
        <v>5</v>
      </c>
      <c r="I21" s="2">
        <f t="shared" si="1"/>
        <v>71.2028129035586</v>
      </c>
      <c r="J21" s="29">
        <f t="shared" si="2"/>
        <v>0.8428013739963551</v>
      </c>
      <c r="K21" s="29">
        <f t="shared" si="3"/>
        <v>0.7810745632023623</v>
      </c>
      <c r="L21" s="29">
        <f t="shared" si="4"/>
        <v>0.034657061567938116</v>
      </c>
      <c r="M21" s="27"/>
      <c r="N21" s="28"/>
      <c r="V21" s="13"/>
      <c r="W21" s="13"/>
      <c r="X21" s="13"/>
      <c r="Y21" s="13"/>
      <c r="Z21" s="13"/>
      <c r="AA21" s="13"/>
      <c r="AB21" s="13"/>
      <c r="AC21" s="13"/>
    </row>
    <row r="22" spans="1:29" s="12" customFormat="1" ht="21.75">
      <c r="A22" s="22" t="s">
        <v>26</v>
      </c>
      <c r="B22" s="23">
        <v>40199249.85</v>
      </c>
      <c r="C22" s="24">
        <v>464533</v>
      </c>
      <c r="D22" s="25" t="s">
        <v>5</v>
      </c>
      <c r="E22" s="26">
        <f t="shared" si="0"/>
        <v>86.53690878796556</v>
      </c>
      <c r="F22" s="2">
        <v>39636270.82</v>
      </c>
      <c r="G22" s="54">
        <v>411016</v>
      </c>
      <c r="H22" s="3" t="s">
        <v>5</v>
      </c>
      <c r="I22" s="2">
        <f t="shared" si="1"/>
        <v>96.43486097864803</v>
      </c>
      <c r="J22" s="29">
        <f t="shared" si="2"/>
        <v>-0.014004714816836343</v>
      </c>
      <c r="K22" s="29">
        <f t="shared" si="3"/>
        <v>-0.11520602411454084</v>
      </c>
      <c r="L22" s="29">
        <f t="shared" si="4"/>
        <v>0.11437838870503951</v>
      </c>
      <c r="M22" s="27"/>
      <c r="N22" s="28"/>
      <c r="V22" s="13"/>
      <c r="W22" s="13"/>
      <c r="X22" s="13"/>
      <c r="Y22" s="13"/>
      <c r="Z22" s="13"/>
      <c r="AA22" s="13"/>
      <c r="AB22" s="13"/>
      <c r="AC22" s="13"/>
    </row>
    <row r="23" spans="1:29" s="12" customFormat="1" ht="21.75">
      <c r="A23" s="22" t="s">
        <v>27</v>
      </c>
      <c r="B23" s="23">
        <v>11043380.93</v>
      </c>
      <c r="C23" s="24">
        <v>304813</v>
      </c>
      <c r="D23" s="25" t="s">
        <v>5</v>
      </c>
      <c r="E23" s="26">
        <f t="shared" si="0"/>
        <v>36.23001948735782</v>
      </c>
      <c r="F23" s="2">
        <v>8705942.469999999</v>
      </c>
      <c r="G23" s="54">
        <v>331470</v>
      </c>
      <c r="H23" s="3" t="s">
        <v>5</v>
      </c>
      <c r="I23" s="2">
        <f t="shared" si="1"/>
        <v>26.264646785531117</v>
      </c>
      <c r="J23" s="29">
        <f t="shared" si="2"/>
        <v>-0.2116596787538326</v>
      </c>
      <c r="K23" s="29">
        <f t="shared" si="3"/>
        <v>0.08745361910417207</v>
      </c>
      <c r="L23" s="61">
        <f t="shared" si="4"/>
        <v>-0.2750584416689051</v>
      </c>
      <c r="M23" s="27"/>
      <c r="N23" s="28"/>
      <c r="V23" s="13"/>
      <c r="W23" s="13"/>
      <c r="X23" s="13"/>
      <c r="Y23" s="13"/>
      <c r="Z23" s="13"/>
      <c r="AA23" s="13"/>
      <c r="AB23" s="13"/>
      <c r="AC23" s="13"/>
    </row>
    <row r="24" spans="1:29" s="12" customFormat="1" ht="21.75">
      <c r="A24" s="22" t="s">
        <v>28</v>
      </c>
      <c r="B24" s="23">
        <v>2279267.5</v>
      </c>
      <c r="C24" s="24">
        <v>16803</v>
      </c>
      <c r="D24" s="25" t="s">
        <v>5</v>
      </c>
      <c r="E24" s="26">
        <f t="shared" si="0"/>
        <v>135.64646194132</v>
      </c>
      <c r="F24" s="2">
        <v>2513955.16</v>
      </c>
      <c r="G24" s="54">
        <v>16873</v>
      </c>
      <c r="H24" s="3" t="s">
        <v>5</v>
      </c>
      <c r="I24" s="2">
        <f t="shared" si="1"/>
        <v>148.99277899602916</v>
      </c>
      <c r="J24" s="29">
        <f t="shared" si="2"/>
        <v>0.1029662643809909</v>
      </c>
      <c r="K24" s="29">
        <f t="shared" si="3"/>
        <v>0.0041659227518895435</v>
      </c>
      <c r="L24" s="29">
        <f t="shared" si="4"/>
        <v>0.09839045459573208</v>
      </c>
      <c r="M24" s="27"/>
      <c r="N24" s="28"/>
      <c r="V24" s="13"/>
      <c r="W24" s="13"/>
      <c r="X24" s="13"/>
      <c r="Y24" s="13"/>
      <c r="Z24" s="13"/>
      <c r="AA24" s="13"/>
      <c r="AB24" s="13"/>
      <c r="AC24" s="13"/>
    </row>
    <row r="25" spans="1:29" s="12" customFormat="1" ht="21.75">
      <c r="A25" s="22" t="s">
        <v>29</v>
      </c>
      <c r="B25" s="23">
        <v>597783.3</v>
      </c>
      <c r="C25" s="24">
        <v>4742</v>
      </c>
      <c r="D25" s="25" t="s">
        <v>5</v>
      </c>
      <c r="E25" s="26">
        <f t="shared" si="0"/>
        <v>126.06142977646563</v>
      </c>
      <c r="F25" s="2">
        <v>7858319.44</v>
      </c>
      <c r="G25" s="54">
        <v>11198</v>
      </c>
      <c r="H25" s="3" t="s">
        <v>5</v>
      </c>
      <c r="I25" s="2">
        <f t="shared" si="1"/>
        <v>701.7609787462047</v>
      </c>
      <c r="J25" s="29">
        <f t="shared" si="2"/>
        <v>12.145766099521348</v>
      </c>
      <c r="K25" s="29">
        <f t="shared" si="3"/>
        <v>1.3614508646140868</v>
      </c>
      <c r="L25" s="61">
        <f t="shared" si="4"/>
        <v>4.566817542769265</v>
      </c>
      <c r="M25" s="27"/>
      <c r="N25" s="28"/>
      <c r="V25" s="13"/>
      <c r="W25" s="13"/>
      <c r="X25" s="13"/>
      <c r="Y25" s="13"/>
      <c r="Z25" s="13"/>
      <c r="AA25" s="13"/>
      <c r="AB25" s="13"/>
      <c r="AC25" s="13"/>
    </row>
    <row r="26" spans="1:29" s="12" customFormat="1" ht="21.75">
      <c r="A26" s="22" t="s">
        <v>30</v>
      </c>
      <c r="B26" s="23">
        <v>316808.75</v>
      </c>
      <c r="C26" s="24">
        <v>3622</v>
      </c>
      <c r="D26" s="25" t="s">
        <v>5</v>
      </c>
      <c r="E26" s="26">
        <f t="shared" si="0"/>
        <v>87.46790447266703</v>
      </c>
      <c r="F26" s="2">
        <v>4254265.220000001</v>
      </c>
      <c r="G26" s="54">
        <v>4419</v>
      </c>
      <c r="H26" s="3" t="s">
        <v>5</v>
      </c>
      <c r="I26" s="2">
        <f t="shared" si="1"/>
        <v>962.7212536773027</v>
      </c>
      <c r="J26" s="29">
        <f t="shared" si="2"/>
        <v>12.428496592976048</v>
      </c>
      <c r="K26" s="29">
        <f t="shared" si="3"/>
        <v>0.22004417448923247</v>
      </c>
      <c r="L26" s="61">
        <f t="shared" si="4"/>
        <v>10.006565888155523</v>
      </c>
      <c r="M26" s="27"/>
      <c r="N26" s="28"/>
      <c r="V26" s="13"/>
      <c r="W26" s="13"/>
      <c r="X26" s="13"/>
      <c r="Y26" s="13"/>
      <c r="Z26" s="13"/>
      <c r="AA26" s="13"/>
      <c r="AB26" s="13"/>
      <c r="AC26" s="13"/>
    </row>
    <row r="27" spans="1:29" s="12" customFormat="1" ht="21.75">
      <c r="A27" s="22" t="s">
        <v>31</v>
      </c>
      <c r="B27" s="23">
        <v>1074878.89</v>
      </c>
      <c r="C27" s="24">
        <v>37263</v>
      </c>
      <c r="D27" s="25" t="s">
        <v>5</v>
      </c>
      <c r="E27" s="26">
        <f t="shared" si="0"/>
        <v>28.845742157099533</v>
      </c>
      <c r="F27" s="2">
        <v>1078044.04</v>
      </c>
      <c r="G27" s="54">
        <v>1744097</v>
      </c>
      <c r="H27" s="3" t="s">
        <v>5</v>
      </c>
      <c r="I27" s="2">
        <f t="shared" si="1"/>
        <v>0.6181101395163228</v>
      </c>
      <c r="J27" s="29">
        <f t="shared" si="2"/>
        <v>0.0029446573278596438</v>
      </c>
      <c r="K27" s="29">
        <f t="shared" si="3"/>
        <v>45.8050613208813</v>
      </c>
      <c r="L27" s="61">
        <f t="shared" si="4"/>
        <v>-0.978571876010332</v>
      </c>
      <c r="M27" s="27"/>
      <c r="N27" s="28"/>
      <c r="V27" s="13"/>
      <c r="W27" s="13"/>
      <c r="X27" s="13"/>
      <c r="Y27" s="13"/>
      <c r="Z27" s="13"/>
      <c r="AA27" s="13"/>
      <c r="AB27" s="13"/>
      <c r="AC27" s="13"/>
    </row>
    <row r="28" spans="1:14" s="12" customFormat="1" ht="21.75">
      <c r="A28" s="41" t="s">
        <v>50</v>
      </c>
      <c r="B28" s="23">
        <v>2748166.1100000003</v>
      </c>
      <c r="C28" s="24">
        <v>482513</v>
      </c>
      <c r="D28" s="25" t="s">
        <v>5</v>
      </c>
      <c r="E28" s="26">
        <f t="shared" si="0"/>
        <v>5.695527602365118</v>
      </c>
      <c r="F28" s="2">
        <v>1837053.4000000001</v>
      </c>
      <c r="G28" s="54">
        <v>434650</v>
      </c>
      <c r="H28" s="3" t="s">
        <v>5</v>
      </c>
      <c r="I28" s="2">
        <f t="shared" si="1"/>
        <v>4.22651190613137</v>
      </c>
      <c r="J28" s="29">
        <f t="shared" si="2"/>
        <v>-0.33153480303998073</v>
      </c>
      <c r="K28" s="29">
        <f t="shared" si="3"/>
        <v>-0.0991952548428747</v>
      </c>
      <c r="L28" s="61">
        <f t="shared" si="4"/>
        <v>-0.25792442751462147</v>
      </c>
      <c r="M28" s="27"/>
      <c r="N28" s="28"/>
    </row>
    <row r="29" spans="1:12" s="12" customFormat="1" ht="21.75">
      <c r="A29" s="22" t="s">
        <v>9</v>
      </c>
      <c r="B29" s="23">
        <v>10493895.5</v>
      </c>
      <c r="C29" s="24">
        <v>216</v>
      </c>
      <c r="D29" s="25" t="s">
        <v>5</v>
      </c>
      <c r="E29" s="26">
        <f t="shared" si="0"/>
        <v>48582.84953703704</v>
      </c>
      <c r="F29" s="2">
        <v>2003571.77</v>
      </c>
      <c r="G29" s="54">
        <v>195</v>
      </c>
      <c r="H29" s="3" t="s">
        <v>5</v>
      </c>
      <c r="I29" s="2">
        <f t="shared" si="1"/>
        <v>10274.727025641027</v>
      </c>
      <c r="J29" s="29">
        <f t="shared" si="2"/>
        <v>-0.8090726394216524</v>
      </c>
      <c r="K29" s="29">
        <f t="shared" si="3"/>
        <v>-0.09722222222222222</v>
      </c>
      <c r="L29" s="61">
        <f t="shared" si="4"/>
        <v>-0.7885112313593687</v>
      </c>
    </row>
    <row r="30" spans="1:14" s="12" customFormat="1" ht="21.75">
      <c r="A30" s="41" t="s">
        <v>42</v>
      </c>
      <c r="B30" s="23">
        <v>125960480.64999999</v>
      </c>
      <c r="C30" s="24">
        <v>314</v>
      </c>
      <c r="D30" s="25" t="s">
        <v>6</v>
      </c>
      <c r="E30" s="26">
        <f t="shared" si="0"/>
        <v>401148.02754777065</v>
      </c>
      <c r="F30" s="2">
        <v>57600406.150000006</v>
      </c>
      <c r="G30" s="54">
        <v>400</v>
      </c>
      <c r="H30" s="3" t="s">
        <v>6</v>
      </c>
      <c r="I30" s="2">
        <f t="shared" si="1"/>
        <v>144001.01537500002</v>
      </c>
      <c r="J30" s="29">
        <f t="shared" si="2"/>
        <v>-0.5427104925865491</v>
      </c>
      <c r="K30" s="29">
        <f t="shared" si="3"/>
        <v>0.27388535031847133</v>
      </c>
      <c r="L30" s="61">
        <f t="shared" si="4"/>
        <v>-0.641027736680441</v>
      </c>
      <c r="M30" s="27"/>
      <c r="N30" s="28"/>
    </row>
    <row r="31" spans="1:12" s="12" customFormat="1" ht="21.75">
      <c r="A31" s="41" t="s">
        <v>43</v>
      </c>
      <c r="B31" s="23">
        <v>683059.6</v>
      </c>
      <c r="C31" s="24">
        <v>1</v>
      </c>
      <c r="D31" s="3" t="s">
        <v>35</v>
      </c>
      <c r="E31" s="26">
        <f t="shared" si="0"/>
        <v>683059.6</v>
      </c>
      <c r="F31" s="47"/>
      <c r="G31" s="63"/>
      <c r="H31" s="64"/>
      <c r="I31" s="47"/>
      <c r="J31" s="48"/>
      <c r="K31" s="48"/>
      <c r="L31" s="48"/>
    </row>
    <row r="32" spans="1:12" s="12" customFormat="1" ht="21.75">
      <c r="A32" s="22" t="s">
        <v>36</v>
      </c>
      <c r="B32" s="23">
        <v>4610850.27</v>
      </c>
      <c r="C32" s="24">
        <v>6</v>
      </c>
      <c r="D32" s="25" t="s">
        <v>34</v>
      </c>
      <c r="E32" s="26">
        <f t="shared" si="0"/>
        <v>768475.0449999999</v>
      </c>
      <c r="F32" s="47"/>
      <c r="G32" s="63"/>
      <c r="H32" s="64"/>
      <c r="I32" s="47"/>
      <c r="J32" s="48"/>
      <c r="K32" s="48"/>
      <c r="L32" s="48"/>
    </row>
    <row r="33" spans="1:12" s="12" customFormat="1" ht="21.75">
      <c r="A33" s="22" t="s">
        <v>37</v>
      </c>
      <c r="B33" s="23">
        <v>2071185.87</v>
      </c>
      <c r="C33" s="24">
        <v>3</v>
      </c>
      <c r="D33" s="25" t="s">
        <v>4</v>
      </c>
      <c r="E33" s="26">
        <f t="shared" si="0"/>
        <v>690395.29</v>
      </c>
      <c r="F33" s="47"/>
      <c r="G33" s="63"/>
      <c r="H33" s="64"/>
      <c r="I33" s="47"/>
      <c r="J33" s="48"/>
      <c r="K33" s="48"/>
      <c r="L33" s="48"/>
    </row>
    <row r="34" spans="1:14" s="12" customFormat="1" ht="21.75">
      <c r="A34" s="22" t="s">
        <v>14</v>
      </c>
      <c r="B34" s="23">
        <v>30745281.2</v>
      </c>
      <c r="C34" s="24">
        <v>12</v>
      </c>
      <c r="D34" s="25" t="s">
        <v>4</v>
      </c>
      <c r="E34" s="26">
        <f t="shared" si="0"/>
        <v>2562106.7666666666</v>
      </c>
      <c r="F34" s="2">
        <v>18466362.54</v>
      </c>
      <c r="G34" s="54">
        <v>16</v>
      </c>
      <c r="H34" s="3" t="s">
        <v>4</v>
      </c>
      <c r="I34" s="2">
        <f>F34/G34</f>
        <v>1154147.65875</v>
      </c>
      <c r="J34" s="29">
        <f>(F34-B34)/B34</f>
        <v>-0.3993757149308493</v>
      </c>
      <c r="K34" s="29">
        <f>(G34-C34)/C34</f>
        <v>0.3333333333333333</v>
      </c>
      <c r="L34" s="61">
        <f t="shared" si="4"/>
        <v>-0.549531786198137</v>
      </c>
      <c r="M34" s="27"/>
      <c r="N34" s="28"/>
    </row>
    <row r="35" spans="1:14" s="12" customFormat="1" ht="21.75">
      <c r="A35" s="22" t="s">
        <v>32</v>
      </c>
      <c r="B35" s="23">
        <v>5040548.69</v>
      </c>
      <c r="C35" s="24">
        <v>243</v>
      </c>
      <c r="D35" s="25" t="s">
        <v>33</v>
      </c>
      <c r="E35" s="26">
        <f t="shared" si="0"/>
        <v>20742.998724279838</v>
      </c>
      <c r="F35" s="2">
        <v>4268896.54</v>
      </c>
      <c r="G35" s="54">
        <v>10</v>
      </c>
      <c r="H35" s="3" t="s">
        <v>33</v>
      </c>
      <c r="I35" s="2">
        <f>F35/G35</f>
        <v>426889.654</v>
      </c>
      <c r="J35" s="29">
        <f>(F35-B35)/B35</f>
        <v>-0.15308891897639823</v>
      </c>
      <c r="K35" s="29">
        <f>(G35-C35)/C35</f>
        <v>-0.9588477366255144</v>
      </c>
      <c r="L35" s="61">
        <f t="shared" si="4"/>
        <v>19.579939268873524</v>
      </c>
      <c r="M35" s="27"/>
      <c r="N35" s="28"/>
    </row>
    <row r="36" spans="1:14" s="12" customFormat="1" ht="21.75">
      <c r="A36" s="62" t="s">
        <v>52</v>
      </c>
      <c r="B36" s="43"/>
      <c r="C36" s="44"/>
      <c r="D36" s="45"/>
      <c r="E36" s="46"/>
      <c r="F36" s="2">
        <v>2199369.46</v>
      </c>
      <c r="G36" s="54">
        <v>125971</v>
      </c>
      <c r="H36" s="3" t="s">
        <v>5</v>
      </c>
      <c r="I36" s="2">
        <f>F36/G36</f>
        <v>17.45933159219185</v>
      </c>
      <c r="J36" s="48"/>
      <c r="K36" s="48"/>
      <c r="L36" s="48"/>
      <c r="M36" s="27"/>
      <c r="N36" s="28"/>
    </row>
    <row r="37" spans="1:14" s="12" customFormat="1" ht="21.75">
      <c r="A37" s="62" t="s">
        <v>53</v>
      </c>
      <c r="B37" s="43"/>
      <c r="C37" s="44"/>
      <c r="D37" s="45"/>
      <c r="E37" s="46"/>
      <c r="F37" s="2">
        <v>1828173.5</v>
      </c>
      <c r="G37" s="54">
        <v>10</v>
      </c>
      <c r="H37" s="3" t="s">
        <v>33</v>
      </c>
      <c r="I37" s="2">
        <f>F37/G37</f>
        <v>182817.35</v>
      </c>
      <c r="J37" s="48"/>
      <c r="K37" s="48"/>
      <c r="L37" s="48"/>
      <c r="M37" s="27"/>
      <c r="N37" s="28"/>
    </row>
    <row r="38" spans="1:21" s="33" customFormat="1" ht="22.5" thickBot="1">
      <c r="A38" s="30" t="s">
        <v>12</v>
      </c>
      <c r="B38" s="31">
        <f>SUM(B6:B37)</f>
        <v>597851189.1700002</v>
      </c>
      <c r="C38" s="111"/>
      <c r="D38" s="112"/>
      <c r="E38" s="112"/>
      <c r="F38" s="42">
        <f>SUM(F6:F37)</f>
        <v>657120509.66</v>
      </c>
      <c r="G38" s="113"/>
      <c r="H38" s="114"/>
      <c r="I38" s="114"/>
      <c r="J38" s="114"/>
      <c r="K38" s="114"/>
      <c r="L38" s="115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3" customFormat="1" ht="22.5" thickTop="1">
      <c r="A39" s="18"/>
      <c r="B39" s="124"/>
      <c r="C39" s="125"/>
      <c r="D39" s="125"/>
      <c r="E39" s="125"/>
      <c r="F39" s="126"/>
      <c r="G39" s="127"/>
      <c r="H39" s="127"/>
      <c r="I39" s="127"/>
      <c r="J39" s="127"/>
      <c r="K39" s="127"/>
      <c r="L39" s="127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33" customFormat="1" ht="21.75">
      <c r="A40" s="18"/>
      <c r="B40" s="124"/>
      <c r="C40" s="125"/>
      <c r="D40" s="125"/>
      <c r="E40" s="125"/>
      <c r="F40" s="126"/>
      <c r="G40" s="127"/>
      <c r="H40" s="127"/>
      <c r="I40" s="127"/>
      <c r="J40" s="127"/>
      <c r="K40" s="127"/>
      <c r="L40" s="127"/>
      <c r="M40" s="32"/>
      <c r="N40" s="32"/>
      <c r="O40" s="32"/>
      <c r="P40" s="32"/>
      <c r="Q40" s="32"/>
      <c r="R40" s="32"/>
      <c r="S40" s="32"/>
      <c r="T40" s="32"/>
      <c r="U40" s="32"/>
    </row>
    <row r="41" spans="1:29" s="52" customFormat="1" ht="21.75" customHeight="1">
      <c r="A41" s="49" t="s">
        <v>10</v>
      </c>
      <c r="B41" s="49"/>
      <c r="C41" s="49"/>
      <c r="D41" s="49"/>
      <c r="E41" s="49"/>
      <c r="F41" s="60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s="52" customFormat="1" ht="21.75" customHeight="1">
      <c r="A42" s="51" t="s">
        <v>45</v>
      </c>
      <c r="B42" s="53"/>
      <c r="C42" s="53"/>
      <c r="D42" s="53"/>
      <c r="E42" s="53"/>
      <c r="F42" s="53"/>
      <c r="H42" s="55"/>
      <c r="J42" s="56"/>
      <c r="K42" s="56"/>
      <c r="L42" s="56"/>
      <c r="M42" s="56"/>
      <c r="N42" s="56"/>
      <c r="O42" s="57"/>
      <c r="P42" s="57"/>
      <c r="Q42" s="57"/>
      <c r="U42" s="50"/>
      <c r="V42" s="50"/>
      <c r="W42" s="50"/>
      <c r="X42" s="50"/>
      <c r="Y42" s="50"/>
      <c r="Z42" s="50"/>
      <c r="AA42" s="50"/>
      <c r="AB42" s="50"/>
      <c r="AC42" s="50"/>
    </row>
    <row r="43" spans="1:6" ht="21.75">
      <c r="A43" s="59" t="s">
        <v>51</v>
      </c>
      <c r="B43" s="52" t="s">
        <v>54</v>
      </c>
      <c r="C43" s="34"/>
      <c r="D43" s="35"/>
      <c r="E43" s="35"/>
      <c r="F43" s="40"/>
    </row>
    <row r="44" spans="1:6" ht="21.75">
      <c r="A44" s="59" t="s">
        <v>15</v>
      </c>
      <c r="B44" s="52" t="s">
        <v>55</v>
      </c>
      <c r="C44" s="34"/>
      <c r="D44" s="35"/>
      <c r="E44" s="35"/>
      <c r="F44" s="40"/>
    </row>
    <row r="45" spans="1:29" s="38" customFormat="1" ht="21.75">
      <c r="A45" s="59" t="s">
        <v>41</v>
      </c>
      <c r="B45" s="52" t="s">
        <v>56</v>
      </c>
      <c r="C45" s="34"/>
      <c r="D45" s="35"/>
      <c r="E45" s="35"/>
      <c r="F45" s="40"/>
      <c r="I45" s="39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38" customFormat="1" ht="21.75">
      <c r="A46" s="59" t="s">
        <v>16</v>
      </c>
      <c r="B46" s="52" t="s">
        <v>57</v>
      </c>
      <c r="C46" s="36"/>
      <c r="D46" s="15"/>
      <c r="E46" s="13"/>
      <c r="F46" s="40"/>
      <c r="I46" s="39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38" customFormat="1" ht="21.75">
      <c r="A47" s="58" t="s">
        <v>18</v>
      </c>
      <c r="B47" s="52" t="s">
        <v>58</v>
      </c>
      <c r="C47" s="36"/>
      <c r="D47" s="15"/>
      <c r="E47" s="13"/>
      <c r="F47" s="40"/>
      <c r="I47" s="39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38" customFormat="1" ht="21.75">
      <c r="A48" s="59" t="s">
        <v>19</v>
      </c>
      <c r="B48" s="52" t="s">
        <v>59</v>
      </c>
      <c r="C48" s="36"/>
      <c r="D48" s="15"/>
      <c r="E48" s="13"/>
      <c r="F48" s="40"/>
      <c r="I48" s="39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38" customFormat="1" ht="21.75">
      <c r="A49" s="59" t="s">
        <v>20</v>
      </c>
      <c r="B49" s="52" t="s">
        <v>60</v>
      </c>
      <c r="C49" s="36"/>
      <c r="D49" s="15"/>
      <c r="E49" s="13"/>
      <c r="F49" s="40"/>
      <c r="I49" s="39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38" customFormat="1" ht="21.75">
      <c r="A50" s="59" t="s">
        <v>21</v>
      </c>
      <c r="B50" s="52" t="s">
        <v>61</v>
      </c>
      <c r="C50" s="36"/>
      <c r="D50" s="15"/>
      <c r="E50" s="13"/>
      <c r="F50" s="40"/>
      <c r="I50" s="39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38" customFormat="1" ht="21.75">
      <c r="A51" s="59" t="s">
        <v>48</v>
      </c>
      <c r="B51" s="52" t="s">
        <v>62</v>
      </c>
      <c r="C51" s="36"/>
      <c r="D51" s="15"/>
      <c r="E51" s="13"/>
      <c r="F51" s="40"/>
      <c r="I51" s="39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38" customFormat="1" ht="21.75">
      <c r="A52" s="59" t="s">
        <v>22</v>
      </c>
      <c r="B52" s="52" t="s">
        <v>63</v>
      </c>
      <c r="C52" s="36"/>
      <c r="D52" s="15"/>
      <c r="E52" s="13"/>
      <c r="F52" s="40"/>
      <c r="I52" s="39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38" customFormat="1" ht="21.75">
      <c r="A53" s="59" t="s">
        <v>24</v>
      </c>
      <c r="B53" s="52" t="s">
        <v>74</v>
      </c>
      <c r="C53" s="36"/>
      <c r="D53" s="15"/>
      <c r="E53" s="13"/>
      <c r="F53" s="40"/>
      <c r="I53" s="39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38" customFormat="1" ht="21.75">
      <c r="A54" s="59" t="s">
        <v>25</v>
      </c>
      <c r="B54" s="52" t="s">
        <v>73</v>
      </c>
      <c r="C54" s="36"/>
      <c r="D54" s="15"/>
      <c r="E54" s="13"/>
      <c r="F54" s="40"/>
      <c r="I54" s="39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38" customFormat="1" ht="21.75">
      <c r="A55" s="59" t="s">
        <v>27</v>
      </c>
      <c r="B55" s="52" t="s">
        <v>72</v>
      </c>
      <c r="C55" s="36"/>
      <c r="D55" s="15"/>
      <c r="E55" s="13"/>
      <c r="F55" s="40"/>
      <c r="I55" s="39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38" customFormat="1" ht="21.75">
      <c r="A56" s="59" t="s">
        <v>29</v>
      </c>
      <c r="B56" s="52" t="s">
        <v>71</v>
      </c>
      <c r="C56" s="36"/>
      <c r="D56" s="15"/>
      <c r="E56" s="13"/>
      <c r="F56" s="40"/>
      <c r="I56" s="39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38" customFormat="1" ht="21.75">
      <c r="A57" s="59" t="s">
        <v>30</v>
      </c>
      <c r="B57" s="52" t="s">
        <v>66</v>
      </c>
      <c r="C57" s="36"/>
      <c r="D57" s="15"/>
      <c r="E57" s="13"/>
      <c r="F57" s="40"/>
      <c r="I57" s="39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38" customFormat="1" ht="21.75">
      <c r="A58" s="59" t="s">
        <v>31</v>
      </c>
      <c r="B58" s="52" t="s">
        <v>65</v>
      </c>
      <c r="C58" s="36"/>
      <c r="D58" s="15"/>
      <c r="E58" s="13"/>
      <c r="F58" s="40"/>
      <c r="I58" s="39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38" customFormat="1" ht="21.75">
      <c r="A59" s="59" t="s">
        <v>50</v>
      </c>
      <c r="B59" s="52" t="s">
        <v>64</v>
      </c>
      <c r="C59" s="36"/>
      <c r="D59" s="15"/>
      <c r="E59" s="13"/>
      <c r="F59" s="40"/>
      <c r="I59" s="39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38" customFormat="1" ht="21.75">
      <c r="A60" s="59" t="s">
        <v>9</v>
      </c>
      <c r="B60" s="52" t="s">
        <v>70</v>
      </c>
      <c r="C60" s="36"/>
      <c r="D60" s="15"/>
      <c r="E60" s="13"/>
      <c r="F60" s="40"/>
      <c r="I60" s="39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38" customFormat="1" ht="21.75">
      <c r="A61" s="59" t="s">
        <v>42</v>
      </c>
      <c r="B61" s="52" t="s">
        <v>69</v>
      </c>
      <c r="D61" s="15"/>
      <c r="E61" s="13"/>
      <c r="F61" s="40"/>
      <c r="I61" s="39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38" customFormat="1" ht="21.75">
      <c r="A62" s="58" t="s">
        <v>14</v>
      </c>
      <c r="B62" s="52" t="s">
        <v>68</v>
      </c>
      <c r="C62" s="36"/>
      <c r="D62" s="15"/>
      <c r="E62" s="13"/>
      <c r="F62" s="40"/>
      <c r="I62" s="39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38" customFormat="1" ht="21.75">
      <c r="A63" s="59" t="s">
        <v>32</v>
      </c>
      <c r="B63" s="52" t="s">
        <v>67</v>
      </c>
      <c r="C63" s="36"/>
      <c r="D63" s="15"/>
      <c r="E63" s="13"/>
      <c r="F63" s="40"/>
      <c r="I63" s="39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38" customFormat="1" ht="21.75">
      <c r="A64" s="59"/>
      <c r="B64" s="52"/>
      <c r="C64" s="36"/>
      <c r="D64" s="15"/>
      <c r="E64" s="13"/>
      <c r="F64" s="40"/>
      <c r="I64" s="39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38" customFormat="1" ht="21.75">
      <c r="A65" s="59"/>
      <c r="B65" s="52"/>
      <c r="C65" s="36"/>
      <c r="D65" s="15"/>
      <c r="E65" s="13"/>
      <c r="F65" s="40"/>
      <c r="I65" s="39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38" customFormat="1" ht="21.75">
      <c r="A66" s="59"/>
      <c r="B66" s="52"/>
      <c r="C66" s="36"/>
      <c r="D66" s="15"/>
      <c r="E66" s="13"/>
      <c r="F66" s="40"/>
      <c r="I66" s="39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38" customFormat="1" ht="21.75">
      <c r="A67" s="13"/>
      <c r="B67" s="13"/>
      <c r="C67" s="36"/>
      <c r="D67" s="15"/>
      <c r="E67" s="13"/>
      <c r="F67" s="40"/>
      <c r="I67" s="39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38" customFormat="1" ht="21.75">
      <c r="A68" s="13"/>
      <c r="B68" s="13"/>
      <c r="C68" s="36"/>
      <c r="D68" s="15"/>
      <c r="E68" s="13"/>
      <c r="F68" s="40"/>
      <c r="I68" s="39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38" customFormat="1" ht="21.75">
      <c r="A69" s="13"/>
      <c r="B69" s="13"/>
      <c r="C69" s="36"/>
      <c r="D69" s="15"/>
      <c r="E69" s="13"/>
      <c r="F69" s="40"/>
      <c r="I69" s="39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38" customFormat="1" ht="21.75">
      <c r="A70" s="13"/>
      <c r="B70" s="13"/>
      <c r="C70" s="36"/>
      <c r="D70" s="15"/>
      <c r="E70" s="13"/>
      <c r="F70" s="40"/>
      <c r="I70" s="39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38" customFormat="1" ht="21.75">
      <c r="A71" s="13"/>
      <c r="B71" s="13"/>
      <c r="C71" s="36"/>
      <c r="D71" s="15"/>
      <c r="E71" s="13"/>
      <c r="F71" s="40"/>
      <c r="I71" s="39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38" customFormat="1" ht="21.75">
      <c r="A72" s="13"/>
      <c r="B72" s="13"/>
      <c r="C72" s="36"/>
      <c r="D72" s="15"/>
      <c r="E72" s="13"/>
      <c r="F72" s="40"/>
      <c r="I72" s="39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38" customFormat="1" ht="21.75">
      <c r="A73" s="13"/>
      <c r="B73" s="13"/>
      <c r="C73" s="36"/>
      <c r="D73" s="15"/>
      <c r="E73" s="13"/>
      <c r="F73" s="40"/>
      <c r="I73" s="39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38" customFormat="1" ht="21.75">
      <c r="A74" s="13"/>
      <c r="B74" s="13"/>
      <c r="C74" s="36"/>
      <c r="D74" s="15"/>
      <c r="E74" s="13"/>
      <c r="F74" s="40"/>
      <c r="I74" s="39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38" customFormat="1" ht="21.75">
      <c r="A75" s="13"/>
      <c r="B75" s="13"/>
      <c r="C75" s="36"/>
      <c r="D75" s="15"/>
      <c r="E75" s="13"/>
      <c r="F75" s="40"/>
      <c r="I75" s="39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38" customFormat="1" ht="21.75">
      <c r="A76" s="13"/>
      <c r="B76" s="13"/>
      <c r="C76" s="36"/>
      <c r="D76" s="15"/>
      <c r="E76" s="13"/>
      <c r="F76" s="40"/>
      <c r="I76" s="39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38" customFormat="1" ht="21.75">
      <c r="A77" s="13"/>
      <c r="B77" s="13"/>
      <c r="C77" s="36"/>
      <c r="D77" s="15"/>
      <c r="E77" s="13"/>
      <c r="F77" s="40"/>
      <c r="I77" s="39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38" customFormat="1" ht="21.75">
      <c r="A78" s="13"/>
      <c r="B78" s="13"/>
      <c r="C78" s="36"/>
      <c r="D78" s="15"/>
      <c r="E78" s="13"/>
      <c r="F78" s="40"/>
      <c r="I78" s="39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38" customFormat="1" ht="21.75">
      <c r="A79" s="13"/>
      <c r="B79" s="13"/>
      <c r="C79" s="36"/>
      <c r="D79" s="15"/>
      <c r="E79" s="13"/>
      <c r="F79" s="40"/>
      <c r="I79" s="39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38" customFormat="1" ht="21.75">
      <c r="A80" s="13"/>
      <c r="B80" s="13"/>
      <c r="C80" s="36"/>
      <c r="D80" s="15"/>
      <c r="E80" s="13"/>
      <c r="F80" s="40"/>
      <c r="I80" s="39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38" customFormat="1" ht="21.75">
      <c r="A81" s="13"/>
      <c r="B81" s="13"/>
      <c r="C81" s="36"/>
      <c r="D81" s="15"/>
      <c r="E81" s="13"/>
      <c r="F81" s="40"/>
      <c r="I81" s="39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38" customFormat="1" ht="21.75">
      <c r="A82" s="13"/>
      <c r="B82" s="13"/>
      <c r="C82" s="36"/>
      <c r="D82" s="15"/>
      <c r="E82" s="13"/>
      <c r="F82" s="40"/>
      <c r="I82" s="39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38" customFormat="1" ht="21.75">
      <c r="A83" s="13"/>
      <c r="B83" s="13"/>
      <c r="C83" s="36"/>
      <c r="D83" s="15"/>
      <c r="E83" s="13"/>
      <c r="F83" s="40"/>
      <c r="I83" s="39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38" customFormat="1" ht="21.75">
      <c r="A84" s="13"/>
      <c r="B84" s="13"/>
      <c r="C84" s="36"/>
      <c r="D84" s="15"/>
      <c r="E84" s="13"/>
      <c r="F84" s="40"/>
      <c r="I84" s="39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38" customFormat="1" ht="21.75">
      <c r="A85" s="13"/>
      <c r="B85" s="13"/>
      <c r="C85" s="36"/>
      <c r="D85" s="15"/>
      <c r="E85" s="13"/>
      <c r="F85" s="40"/>
      <c r="I85" s="39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38" customFormat="1" ht="21.75">
      <c r="A86" s="13"/>
      <c r="B86" s="13"/>
      <c r="C86" s="36"/>
      <c r="D86" s="15"/>
      <c r="E86" s="13"/>
      <c r="F86" s="40"/>
      <c r="I86" s="39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38" customFormat="1" ht="21.75">
      <c r="A87" s="13"/>
      <c r="B87" s="13"/>
      <c r="C87" s="36"/>
      <c r="D87" s="15"/>
      <c r="E87" s="13"/>
      <c r="F87" s="40"/>
      <c r="I87" s="39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38" customFormat="1" ht="21.75">
      <c r="A88" s="13"/>
      <c r="B88" s="13"/>
      <c r="C88" s="36"/>
      <c r="D88" s="15"/>
      <c r="E88" s="13"/>
      <c r="F88" s="40"/>
      <c r="I88" s="39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38" customFormat="1" ht="21.75">
      <c r="A89" s="13"/>
      <c r="B89" s="13"/>
      <c r="C89" s="36"/>
      <c r="D89" s="15"/>
      <c r="E89" s="13"/>
      <c r="F89" s="40"/>
      <c r="I89" s="39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38" customFormat="1" ht="21.75">
      <c r="A90" s="13"/>
      <c r="B90" s="13"/>
      <c r="C90" s="36"/>
      <c r="D90" s="15"/>
      <c r="E90" s="13"/>
      <c r="F90" s="40"/>
      <c r="I90" s="39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38" customFormat="1" ht="21.75">
      <c r="A91" s="13"/>
      <c r="B91" s="13"/>
      <c r="C91" s="36"/>
      <c r="D91" s="15"/>
      <c r="E91" s="13"/>
      <c r="F91" s="40"/>
      <c r="I91" s="39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38" customFormat="1" ht="21.75">
      <c r="A92" s="13"/>
      <c r="B92" s="13"/>
      <c r="C92" s="36"/>
      <c r="D92" s="15"/>
      <c r="E92" s="13"/>
      <c r="F92" s="40"/>
      <c r="I92" s="39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38" customFormat="1" ht="21.75">
      <c r="A93" s="13"/>
      <c r="B93" s="13"/>
      <c r="C93" s="36"/>
      <c r="D93" s="15"/>
      <c r="E93" s="13"/>
      <c r="F93" s="40"/>
      <c r="I93" s="39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38" customFormat="1" ht="21.75">
      <c r="A94" s="13"/>
      <c r="B94" s="13"/>
      <c r="C94" s="36"/>
      <c r="D94" s="15"/>
      <c r="E94" s="13"/>
      <c r="F94" s="40"/>
      <c r="I94" s="39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38" customFormat="1" ht="21.75">
      <c r="A95" s="13"/>
      <c r="B95" s="13"/>
      <c r="C95" s="36"/>
      <c r="D95" s="15"/>
      <c r="E95" s="13"/>
      <c r="F95" s="40"/>
      <c r="I95" s="39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38" customFormat="1" ht="21.75">
      <c r="A96" s="13"/>
      <c r="B96" s="13"/>
      <c r="C96" s="36"/>
      <c r="D96" s="15"/>
      <c r="E96" s="13"/>
      <c r="F96" s="40"/>
      <c r="I96" s="39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38" customFormat="1" ht="21.75">
      <c r="A97" s="13"/>
      <c r="B97" s="13"/>
      <c r="C97" s="36"/>
      <c r="D97" s="15"/>
      <c r="E97" s="13"/>
      <c r="F97" s="40"/>
      <c r="I97" s="39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38" customFormat="1" ht="21.75">
      <c r="A98" s="13"/>
      <c r="B98" s="13"/>
      <c r="C98" s="36"/>
      <c r="D98" s="15"/>
      <c r="E98" s="13"/>
      <c r="F98" s="40"/>
      <c r="I98" s="39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38" customFormat="1" ht="21.75">
      <c r="A99" s="13"/>
      <c r="B99" s="13"/>
      <c r="C99" s="36"/>
      <c r="D99" s="15"/>
      <c r="E99" s="13"/>
      <c r="F99" s="40"/>
      <c r="I99" s="39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  <row r="100" spans="1:29" s="38" customFormat="1" ht="21.75">
      <c r="A100" s="13"/>
      <c r="B100" s="13"/>
      <c r="C100" s="36"/>
      <c r="D100" s="15"/>
      <c r="E100" s="13"/>
      <c r="F100" s="40"/>
      <c r="I100" s="39"/>
      <c r="J100" s="13"/>
      <c r="K100" s="13"/>
      <c r="L100" s="13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</row>
    <row r="101" spans="1:29" s="38" customFormat="1" ht="21.75">
      <c r="A101" s="13"/>
      <c r="B101" s="13"/>
      <c r="C101" s="36"/>
      <c r="D101" s="15"/>
      <c r="E101" s="13"/>
      <c r="F101" s="40"/>
      <c r="I101" s="39"/>
      <c r="J101" s="13"/>
      <c r="K101" s="13"/>
      <c r="L101" s="13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</row>
    <row r="102" spans="1:29" s="38" customFormat="1" ht="21.75">
      <c r="A102" s="13"/>
      <c r="B102" s="13"/>
      <c r="C102" s="36"/>
      <c r="D102" s="15"/>
      <c r="E102" s="13"/>
      <c r="F102" s="40"/>
      <c r="I102" s="39"/>
      <c r="J102" s="13"/>
      <c r="K102" s="13"/>
      <c r="L102" s="13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</row>
    <row r="103" spans="1:29" s="38" customFormat="1" ht="21.75">
      <c r="A103" s="13"/>
      <c r="B103" s="13"/>
      <c r="C103" s="36"/>
      <c r="D103" s="15"/>
      <c r="E103" s="13"/>
      <c r="F103" s="40"/>
      <c r="I103" s="39"/>
      <c r="J103" s="13"/>
      <c r="K103" s="13"/>
      <c r="L103" s="13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</row>
    <row r="104" spans="1:29" s="38" customFormat="1" ht="21.75">
      <c r="A104" s="13"/>
      <c r="B104" s="13"/>
      <c r="C104" s="36"/>
      <c r="D104" s="15"/>
      <c r="E104" s="13"/>
      <c r="F104" s="40"/>
      <c r="I104" s="39"/>
      <c r="J104" s="13"/>
      <c r="K104" s="13"/>
      <c r="L104" s="13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  <c r="AB104" s="13"/>
      <c r="AC104" s="13"/>
    </row>
    <row r="105" spans="1:29" s="38" customFormat="1" ht="21.75">
      <c r="A105" s="13"/>
      <c r="B105" s="13"/>
      <c r="C105" s="36"/>
      <c r="D105" s="15"/>
      <c r="E105" s="13"/>
      <c r="F105" s="40"/>
      <c r="I105" s="39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3"/>
      <c r="AA105" s="13"/>
      <c r="AB105" s="13"/>
      <c r="AC105" s="13"/>
    </row>
    <row r="106" spans="1:29" s="38" customFormat="1" ht="21.75">
      <c r="A106" s="13"/>
      <c r="B106" s="13"/>
      <c r="C106" s="36"/>
      <c r="D106" s="15"/>
      <c r="E106" s="13"/>
      <c r="F106" s="40"/>
      <c r="I106" s="39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3"/>
      <c r="AA106" s="13"/>
      <c r="AB106" s="13"/>
      <c r="AC106" s="13"/>
    </row>
    <row r="107" spans="1:29" s="38" customFormat="1" ht="21.75">
      <c r="A107" s="13"/>
      <c r="B107" s="13"/>
      <c r="C107" s="36"/>
      <c r="D107" s="15"/>
      <c r="E107" s="13"/>
      <c r="F107" s="40"/>
      <c r="I107" s="39"/>
      <c r="J107" s="13"/>
      <c r="K107" s="13"/>
      <c r="L107" s="13"/>
      <c r="M107" s="12"/>
      <c r="N107" s="12"/>
      <c r="O107" s="12"/>
      <c r="P107" s="12"/>
      <c r="Q107" s="12"/>
      <c r="R107" s="12"/>
      <c r="S107" s="12"/>
      <c r="T107" s="12"/>
      <c r="U107" s="12"/>
      <c r="V107" s="13"/>
      <c r="W107" s="13"/>
      <c r="X107" s="13"/>
      <c r="Y107" s="13"/>
      <c r="Z107" s="13"/>
      <c r="AA107" s="13"/>
      <c r="AB107" s="13"/>
      <c r="AC107" s="13"/>
    </row>
    <row r="108" spans="1:29" s="38" customFormat="1" ht="21.75">
      <c r="A108" s="13"/>
      <c r="B108" s="13"/>
      <c r="C108" s="36"/>
      <c r="D108" s="15"/>
      <c r="E108" s="13"/>
      <c r="F108" s="40"/>
      <c r="I108" s="39"/>
      <c r="J108" s="13"/>
      <c r="K108" s="13"/>
      <c r="L108" s="13"/>
      <c r="M108" s="12"/>
      <c r="N108" s="12"/>
      <c r="O108" s="12"/>
      <c r="P108" s="12"/>
      <c r="Q108" s="12"/>
      <c r="R108" s="12"/>
      <c r="S108" s="12"/>
      <c r="T108" s="12"/>
      <c r="U108" s="12"/>
      <c r="V108" s="13"/>
      <c r="W108" s="13"/>
      <c r="X108" s="13"/>
      <c r="Y108" s="13"/>
      <c r="Z108" s="13"/>
      <c r="AA108" s="13"/>
      <c r="AB108" s="13"/>
      <c r="AC108" s="13"/>
    </row>
    <row r="109" spans="1:29" s="38" customFormat="1" ht="21.75">
      <c r="A109" s="13"/>
      <c r="B109" s="13"/>
      <c r="C109" s="36"/>
      <c r="D109" s="15"/>
      <c r="E109" s="13"/>
      <c r="F109" s="40"/>
      <c r="I109" s="39"/>
      <c r="J109" s="13"/>
      <c r="K109" s="13"/>
      <c r="L109" s="13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3"/>
      <c r="AA109" s="13"/>
      <c r="AB109" s="13"/>
      <c r="AC109" s="13"/>
    </row>
    <row r="110" spans="1:29" s="38" customFormat="1" ht="21.75">
      <c r="A110" s="13"/>
      <c r="B110" s="13"/>
      <c r="C110" s="36"/>
      <c r="D110" s="15"/>
      <c r="E110" s="13"/>
      <c r="F110" s="40"/>
      <c r="I110" s="39"/>
      <c r="J110" s="13"/>
      <c r="K110" s="13"/>
      <c r="L110" s="13"/>
      <c r="M110" s="12"/>
      <c r="N110" s="12"/>
      <c r="O110" s="12"/>
      <c r="P110" s="12"/>
      <c r="Q110" s="12"/>
      <c r="R110" s="12"/>
      <c r="S110" s="12"/>
      <c r="T110" s="12"/>
      <c r="U110" s="12"/>
      <c r="V110" s="13"/>
      <c r="W110" s="13"/>
      <c r="X110" s="13"/>
      <c r="Y110" s="13"/>
      <c r="Z110" s="13"/>
      <c r="AA110" s="13"/>
      <c r="AB110" s="13"/>
      <c r="AC110" s="13"/>
    </row>
    <row r="111" spans="1:29" s="38" customFormat="1" ht="21.75">
      <c r="A111" s="13"/>
      <c r="B111" s="13"/>
      <c r="C111" s="36"/>
      <c r="D111" s="15"/>
      <c r="E111" s="13"/>
      <c r="F111" s="40"/>
      <c r="I111" s="39"/>
      <c r="J111" s="13"/>
      <c r="K111" s="13"/>
      <c r="L111" s="13"/>
      <c r="M111" s="12"/>
      <c r="N111" s="12"/>
      <c r="O111" s="12"/>
      <c r="P111" s="12"/>
      <c r="Q111" s="12"/>
      <c r="R111" s="12"/>
      <c r="S111" s="12"/>
      <c r="T111" s="12"/>
      <c r="U111" s="12"/>
      <c r="V111" s="13"/>
      <c r="W111" s="13"/>
      <c r="X111" s="13"/>
      <c r="Y111" s="13"/>
      <c r="Z111" s="13"/>
      <c r="AA111" s="13"/>
      <c r="AB111" s="13"/>
      <c r="AC111" s="13"/>
    </row>
    <row r="112" spans="1:29" s="38" customFormat="1" ht="21.75">
      <c r="A112" s="13"/>
      <c r="B112" s="13"/>
      <c r="C112" s="36"/>
      <c r="D112" s="15"/>
      <c r="E112" s="13"/>
      <c r="F112" s="40"/>
      <c r="I112" s="39"/>
      <c r="J112" s="13"/>
      <c r="K112" s="13"/>
      <c r="L112" s="13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3"/>
      <c r="AA112" s="13"/>
      <c r="AB112" s="13"/>
      <c r="AC112" s="13"/>
    </row>
    <row r="113" spans="1:29" s="38" customFormat="1" ht="21.75">
      <c r="A113" s="13"/>
      <c r="B113" s="13"/>
      <c r="C113" s="36"/>
      <c r="D113" s="15"/>
      <c r="E113" s="13"/>
      <c r="F113" s="40"/>
      <c r="I113" s="39"/>
      <c r="J113" s="13"/>
      <c r="K113" s="13"/>
      <c r="L113" s="13"/>
      <c r="M113" s="12"/>
      <c r="N113" s="12"/>
      <c r="O113" s="12"/>
      <c r="P113" s="12"/>
      <c r="Q113" s="12"/>
      <c r="R113" s="12"/>
      <c r="S113" s="12"/>
      <c r="T113" s="12"/>
      <c r="U113" s="12"/>
      <c r="V113" s="13"/>
      <c r="W113" s="13"/>
      <c r="X113" s="13"/>
      <c r="Y113" s="13"/>
      <c r="Z113" s="13"/>
      <c r="AA113" s="13"/>
      <c r="AB113" s="13"/>
      <c r="AC113" s="13"/>
    </row>
    <row r="114" spans="1:29" s="38" customFormat="1" ht="21.75">
      <c r="A114" s="13"/>
      <c r="B114" s="13"/>
      <c r="C114" s="36"/>
      <c r="D114" s="15"/>
      <c r="E114" s="13"/>
      <c r="F114" s="40"/>
      <c r="I114" s="39"/>
      <c r="J114" s="13"/>
      <c r="K114" s="13"/>
      <c r="L114" s="13"/>
      <c r="M114" s="12"/>
      <c r="N114" s="12"/>
      <c r="O114" s="12"/>
      <c r="P114" s="12"/>
      <c r="Q114" s="12"/>
      <c r="R114" s="12"/>
      <c r="S114" s="12"/>
      <c r="T114" s="12"/>
      <c r="U114" s="12"/>
      <c r="V114" s="13"/>
      <c r="W114" s="13"/>
      <c r="X114" s="13"/>
      <c r="Y114" s="13"/>
      <c r="Z114" s="13"/>
      <c r="AA114" s="13"/>
      <c r="AB114" s="13"/>
      <c r="AC114" s="13"/>
    </row>
    <row r="115" spans="1:29" s="38" customFormat="1" ht="21.75">
      <c r="A115" s="13"/>
      <c r="B115" s="13"/>
      <c r="C115" s="36"/>
      <c r="D115" s="15"/>
      <c r="E115" s="13"/>
      <c r="F115" s="40"/>
      <c r="I115" s="39"/>
      <c r="J115" s="13"/>
      <c r="K115" s="13"/>
      <c r="L115" s="13"/>
      <c r="M115" s="12"/>
      <c r="N115" s="12"/>
      <c r="O115" s="12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  <c r="AB115" s="13"/>
      <c r="AC115" s="13"/>
    </row>
    <row r="116" spans="1:29" s="38" customFormat="1" ht="21.75">
      <c r="A116" s="13"/>
      <c r="B116" s="13"/>
      <c r="C116" s="36"/>
      <c r="D116" s="15"/>
      <c r="E116" s="13"/>
      <c r="F116" s="40"/>
      <c r="I116" s="39"/>
      <c r="J116" s="13"/>
      <c r="K116" s="13"/>
      <c r="L116" s="13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3"/>
      <c r="AA116" s="13"/>
      <c r="AB116" s="13"/>
      <c r="AC116" s="13"/>
    </row>
    <row r="117" spans="1:29" s="38" customFormat="1" ht="21.75">
      <c r="A117" s="13"/>
      <c r="B117" s="13"/>
      <c r="C117" s="36"/>
      <c r="D117" s="15"/>
      <c r="E117" s="13"/>
      <c r="F117" s="40"/>
      <c r="I117" s="39"/>
      <c r="J117" s="13"/>
      <c r="K117" s="13"/>
      <c r="L117" s="13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3"/>
      <c r="AA117" s="13"/>
      <c r="AB117" s="13"/>
      <c r="AC117" s="13"/>
    </row>
    <row r="118" spans="1:29" s="38" customFormat="1" ht="21.75">
      <c r="A118" s="13"/>
      <c r="B118" s="13"/>
      <c r="C118" s="36"/>
      <c r="D118" s="15"/>
      <c r="E118" s="13"/>
      <c r="F118" s="40"/>
      <c r="I118" s="39"/>
      <c r="J118" s="13"/>
      <c r="K118" s="13"/>
      <c r="L118" s="13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3"/>
      <c r="AA118" s="13"/>
      <c r="AB118" s="13"/>
      <c r="AC118" s="13"/>
    </row>
    <row r="119" spans="1:29" s="38" customFormat="1" ht="21.75">
      <c r="A119" s="13"/>
      <c r="B119" s="13"/>
      <c r="C119" s="36"/>
      <c r="D119" s="15"/>
      <c r="E119" s="13"/>
      <c r="F119" s="40"/>
      <c r="I119" s="39"/>
      <c r="J119" s="13"/>
      <c r="K119" s="13"/>
      <c r="L119" s="13"/>
      <c r="M119" s="12"/>
      <c r="N119" s="12"/>
      <c r="O119" s="12"/>
      <c r="P119" s="12"/>
      <c r="Q119" s="12"/>
      <c r="R119" s="12"/>
      <c r="S119" s="12"/>
      <c r="T119" s="12"/>
      <c r="U119" s="12"/>
      <c r="V119" s="13"/>
      <c r="W119" s="13"/>
      <c r="X119" s="13"/>
      <c r="Y119" s="13"/>
      <c r="Z119" s="13"/>
      <c r="AA119" s="13"/>
      <c r="AB119" s="13"/>
      <c r="AC119" s="13"/>
    </row>
    <row r="120" spans="1:29" s="38" customFormat="1" ht="21.75">
      <c r="A120" s="13"/>
      <c r="B120" s="13"/>
      <c r="C120" s="36"/>
      <c r="D120" s="15"/>
      <c r="E120" s="13"/>
      <c r="F120" s="40"/>
      <c r="I120" s="39"/>
      <c r="J120" s="13"/>
      <c r="K120" s="13"/>
      <c r="L120" s="13"/>
      <c r="M120" s="12"/>
      <c r="N120" s="12"/>
      <c r="O120" s="12"/>
      <c r="P120" s="12"/>
      <c r="Q120" s="12"/>
      <c r="R120" s="12"/>
      <c r="S120" s="12"/>
      <c r="T120" s="12"/>
      <c r="U120" s="12"/>
      <c r="V120" s="13"/>
      <c r="W120" s="13"/>
      <c r="X120" s="13"/>
      <c r="Y120" s="13"/>
      <c r="Z120" s="13"/>
      <c r="AA120" s="13"/>
      <c r="AB120" s="13"/>
      <c r="AC120" s="13"/>
    </row>
    <row r="121" spans="1:29" s="38" customFormat="1" ht="21.75">
      <c r="A121" s="13"/>
      <c r="B121" s="13"/>
      <c r="C121" s="36"/>
      <c r="D121" s="15"/>
      <c r="E121" s="13"/>
      <c r="F121" s="40"/>
      <c r="I121" s="39"/>
      <c r="J121" s="13"/>
      <c r="K121" s="13"/>
      <c r="L121" s="13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3"/>
      <c r="AA121" s="13"/>
      <c r="AB121" s="13"/>
      <c r="AC121" s="13"/>
    </row>
    <row r="122" spans="1:29" s="38" customFormat="1" ht="21.75">
      <c r="A122" s="13"/>
      <c r="B122" s="13"/>
      <c r="C122" s="36"/>
      <c r="D122" s="15"/>
      <c r="E122" s="13"/>
      <c r="F122" s="40"/>
      <c r="I122" s="39"/>
      <c r="J122" s="13"/>
      <c r="K122" s="13"/>
      <c r="L122" s="13"/>
      <c r="M122" s="12"/>
      <c r="N122" s="12"/>
      <c r="O122" s="12"/>
      <c r="P122" s="12"/>
      <c r="Q122" s="12"/>
      <c r="R122" s="12"/>
      <c r="S122" s="12"/>
      <c r="T122" s="12"/>
      <c r="U122" s="12"/>
      <c r="V122" s="13"/>
      <c r="W122" s="13"/>
      <c r="X122" s="13"/>
      <c r="Y122" s="13"/>
      <c r="Z122" s="13"/>
      <c r="AA122" s="13"/>
      <c r="AB122" s="13"/>
      <c r="AC122" s="13"/>
    </row>
    <row r="123" spans="1:29" s="38" customFormat="1" ht="21.75">
      <c r="A123" s="13"/>
      <c r="B123" s="13"/>
      <c r="C123" s="36"/>
      <c r="D123" s="15"/>
      <c r="E123" s="13"/>
      <c r="F123" s="40"/>
      <c r="I123" s="39"/>
      <c r="J123" s="13"/>
      <c r="K123" s="13"/>
      <c r="L123" s="13"/>
      <c r="M123" s="12"/>
      <c r="N123" s="12"/>
      <c r="O123" s="12"/>
      <c r="P123" s="12"/>
      <c r="Q123" s="12"/>
      <c r="R123" s="12"/>
      <c r="S123" s="12"/>
      <c r="T123" s="12"/>
      <c r="U123" s="12"/>
      <c r="V123" s="13"/>
      <c r="W123" s="13"/>
      <c r="X123" s="13"/>
      <c r="Y123" s="13"/>
      <c r="Z123" s="13"/>
      <c r="AA123" s="13"/>
      <c r="AB123" s="13"/>
      <c r="AC123" s="13"/>
    </row>
    <row r="124" spans="1:29" s="38" customFormat="1" ht="21.75">
      <c r="A124" s="13"/>
      <c r="B124" s="13"/>
      <c r="C124" s="36"/>
      <c r="D124" s="15"/>
      <c r="E124" s="13"/>
      <c r="F124" s="40"/>
      <c r="I124" s="39"/>
      <c r="J124" s="13"/>
      <c r="K124" s="13"/>
      <c r="L124" s="13"/>
      <c r="M124" s="12"/>
      <c r="N124" s="12"/>
      <c r="O124" s="12"/>
      <c r="P124" s="12"/>
      <c r="Q124" s="12"/>
      <c r="R124" s="12"/>
      <c r="S124" s="12"/>
      <c r="T124" s="12"/>
      <c r="U124" s="12"/>
      <c r="V124" s="13"/>
      <c r="W124" s="13"/>
      <c r="X124" s="13"/>
      <c r="Y124" s="13"/>
      <c r="Z124" s="13"/>
      <c r="AA124" s="13"/>
      <c r="AB124" s="13"/>
      <c r="AC124" s="13"/>
    </row>
    <row r="125" spans="1:29" s="38" customFormat="1" ht="21.75">
      <c r="A125" s="13"/>
      <c r="B125" s="13"/>
      <c r="C125" s="36"/>
      <c r="D125" s="15"/>
      <c r="E125" s="13"/>
      <c r="F125" s="40"/>
      <c r="I125" s="39"/>
      <c r="J125" s="13"/>
      <c r="K125" s="13"/>
      <c r="L125" s="13"/>
      <c r="M125" s="12"/>
      <c r="N125" s="12"/>
      <c r="O125" s="12"/>
      <c r="P125" s="12"/>
      <c r="Q125" s="12"/>
      <c r="R125" s="12"/>
      <c r="S125" s="12"/>
      <c r="T125" s="12"/>
      <c r="U125" s="12"/>
      <c r="V125" s="13"/>
      <c r="W125" s="13"/>
      <c r="X125" s="13"/>
      <c r="Y125" s="13"/>
      <c r="Z125" s="13"/>
      <c r="AA125" s="13"/>
      <c r="AB125" s="13"/>
      <c r="AC125" s="13"/>
    </row>
    <row r="126" spans="1:29" s="38" customFormat="1" ht="21.75">
      <c r="A126" s="13"/>
      <c r="B126" s="13"/>
      <c r="C126" s="36"/>
      <c r="D126" s="15"/>
      <c r="E126" s="13"/>
      <c r="F126" s="40"/>
      <c r="I126" s="39"/>
      <c r="J126" s="13"/>
      <c r="K126" s="13"/>
      <c r="L126" s="13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3"/>
      <c r="AA126" s="13"/>
      <c r="AB126" s="13"/>
      <c r="AC126" s="13"/>
    </row>
    <row r="127" spans="1:29" s="38" customFormat="1" ht="21.75">
      <c r="A127" s="13"/>
      <c r="B127" s="13"/>
      <c r="C127" s="36"/>
      <c r="D127" s="15"/>
      <c r="E127" s="13"/>
      <c r="F127" s="40"/>
      <c r="I127" s="39"/>
      <c r="J127" s="13"/>
      <c r="K127" s="13"/>
      <c r="L127" s="13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3"/>
      <c r="AA127" s="13"/>
      <c r="AB127" s="13"/>
      <c r="AC127" s="13"/>
    </row>
    <row r="128" spans="1:29" s="38" customFormat="1" ht="21.75">
      <c r="A128" s="13"/>
      <c r="B128" s="13"/>
      <c r="C128" s="36"/>
      <c r="D128" s="15"/>
      <c r="E128" s="13"/>
      <c r="F128" s="40"/>
      <c r="I128" s="39"/>
      <c r="J128" s="13"/>
      <c r="K128" s="13"/>
      <c r="L128" s="13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3"/>
      <c r="AA128" s="13"/>
      <c r="AB128" s="13"/>
      <c r="AC128" s="13"/>
    </row>
    <row r="129" spans="1:29" s="38" customFormat="1" ht="21.75">
      <c r="A129" s="13"/>
      <c r="B129" s="13"/>
      <c r="C129" s="36"/>
      <c r="D129" s="15"/>
      <c r="E129" s="13"/>
      <c r="F129" s="40"/>
      <c r="I129" s="39"/>
      <c r="J129" s="13"/>
      <c r="K129" s="13"/>
      <c r="L129" s="13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3"/>
      <c r="AA129" s="13"/>
      <c r="AB129" s="13"/>
      <c r="AC129" s="13"/>
    </row>
    <row r="130" spans="1:29" s="38" customFormat="1" ht="21.75">
      <c r="A130" s="13"/>
      <c r="B130" s="13"/>
      <c r="C130" s="36"/>
      <c r="D130" s="15"/>
      <c r="E130" s="13"/>
      <c r="F130" s="40"/>
      <c r="I130" s="39"/>
      <c r="J130" s="13"/>
      <c r="K130" s="13"/>
      <c r="L130" s="13"/>
      <c r="M130" s="12"/>
      <c r="N130" s="12"/>
      <c r="O130" s="12"/>
      <c r="P130" s="12"/>
      <c r="Q130" s="12"/>
      <c r="R130" s="12"/>
      <c r="S130" s="12"/>
      <c r="T130" s="12"/>
      <c r="U130" s="12"/>
      <c r="V130" s="13"/>
      <c r="W130" s="13"/>
      <c r="X130" s="13"/>
      <c r="Y130" s="13"/>
      <c r="Z130" s="13"/>
      <c r="AA130" s="13"/>
      <c r="AB130" s="13"/>
      <c r="AC130" s="13"/>
    </row>
    <row r="131" spans="1:29" s="38" customFormat="1" ht="21.75">
      <c r="A131" s="13"/>
      <c r="B131" s="13"/>
      <c r="C131" s="36"/>
      <c r="D131" s="15"/>
      <c r="E131" s="13"/>
      <c r="F131" s="40"/>
      <c r="I131" s="39"/>
      <c r="J131" s="13"/>
      <c r="K131" s="13"/>
      <c r="L131" s="13"/>
      <c r="M131" s="12"/>
      <c r="N131" s="12"/>
      <c r="O131" s="12"/>
      <c r="P131" s="12"/>
      <c r="Q131" s="12"/>
      <c r="R131" s="12"/>
      <c r="S131" s="12"/>
      <c r="T131" s="12"/>
      <c r="U131" s="12"/>
      <c r="V131" s="13"/>
      <c r="W131" s="13"/>
      <c r="X131" s="13"/>
      <c r="Y131" s="13"/>
      <c r="Z131" s="13"/>
      <c r="AA131" s="13"/>
      <c r="AB131" s="13"/>
      <c r="AC131" s="13"/>
    </row>
    <row r="132" spans="1:29" s="38" customFormat="1" ht="21.75">
      <c r="A132" s="13"/>
      <c r="B132" s="13"/>
      <c r="C132" s="36"/>
      <c r="D132" s="15"/>
      <c r="E132" s="13"/>
      <c r="F132" s="40"/>
      <c r="I132" s="39"/>
      <c r="J132" s="13"/>
      <c r="K132" s="13"/>
      <c r="L132" s="13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3"/>
      <c r="AA132" s="13"/>
      <c r="AB132" s="13"/>
      <c r="AC132" s="13"/>
    </row>
  </sheetData>
  <sheetProtection/>
  <mergeCells count="7">
    <mergeCell ref="F1:I1"/>
    <mergeCell ref="A4:A5"/>
    <mergeCell ref="B4:E4"/>
    <mergeCell ref="F4:I4"/>
    <mergeCell ref="J4:L4"/>
    <mergeCell ref="C38:E38"/>
    <mergeCell ref="G38:L38"/>
  </mergeCells>
  <printOptions/>
  <pageMargins left="0.5118110236220472" right="0.1968503937007874" top="0.3937007874015748" bottom="0.34" header="0.31496062992125984" footer="0.16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topLeftCell="B1" activePane="topRight" state="frozen"/>
      <selection pane="topLeft" activeCell="L15" sqref="L15"/>
      <selection pane="topRight" activeCell="A18" sqref="A18"/>
    </sheetView>
  </sheetViews>
  <sheetFormatPr defaultColWidth="9.140625" defaultRowHeight="12.75"/>
  <cols>
    <col min="1" max="1" width="55.421875" style="72" customWidth="1"/>
    <col min="2" max="2" width="19.140625" style="72" customWidth="1"/>
    <col min="3" max="3" width="11.57421875" style="72" customWidth="1"/>
    <col min="4" max="4" width="12.57421875" style="72" customWidth="1"/>
    <col min="5" max="5" width="14.00390625" style="72" customWidth="1"/>
    <col min="6" max="6" width="17.8515625" style="68" customWidth="1"/>
    <col min="7" max="7" width="14.00390625" style="68" customWidth="1"/>
    <col min="8" max="8" width="14.00390625" style="99" customWidth="1"/>
    <col min="9" max="9" width="14.00390625" style="68" customWidth="1"/>
    <col min="10" max="11" width="11.7109375" style="72" customWidth="1"/>
    <col min="12" max="12" width="12.421875" style="72" customWidth="1"/>
    <col min="13" max="15" width="9.140625" style="68" customWidth="1"/>
    <col min="16" max="16384" width="9.140625" style="72" customWidth="1"/>
  </cols>
  <sheetData>
    <row r="1" spans="1:12" ht="23.25">
      <c r="A1" s="65" t="s">
        <v>46</v>
      </c>
      <c r="B1" s="66"/>
      <c r="C1" s="66"/>
      <c r="D1" s="66"/>
      <c r="E1" s="66"/>
      <c r="F1" s="66"/>
      <c r="G1" s="66"/>
      <c r="H1" s="67"/>
      <c r="I1" s="66"/>
      <c r="J1" s="65"/>
      <c r="K1" s="65"/>
      <c r="L1" s="65"/>
    </row>
    <row r="2" spans="1:10" ht="23.25">
      <c r="A2" s="69" t="s">
        <v>75</v>
      </c>
      <c r="B2" s="70"/>
      <c r="C2" s="70"/>
      <c r="D2" s="70"/>
      <c r="E2" s="70"/>
      <c r="F2" s="70"/>
      <c r="G2" s="70"/>
      <c r="H2" s="71"/>
      <c r="I2" s="70"/>
      <c r="J2" s="67"/>
    </row>
    <row r="3" spans="1:12" ht="23.25">
      <c r="A3" s="73"/>
      <c r="B3" s="74"/>
      <c r="C3" s="74"/>
      <c r="D3" s="74"/>
      <c r="E3" s="75"/>
      <c r="F3" s="75"/>
      <c r="G3" s="75"/>
      <c r="H3" s="71"/>
      <c r="I3" s="75"/>
      <c r="L3" s="75" t="s">
        <v>7</v>
      </c>
    </row>
    <row r="4" spans="1:12" ht="23.25">
      <c r="A4" s="116" t="s">
        <v>76</v>
      </c>
      <c r="B4" s="108" t="s">
        <v>44</v>
      </c>
      <c r="C4" s="109"/>
      <c r="D4" s="109"/>
      <c r="E4" s="110"/>
      <c r="F4" s="108" t="s">
        <v>47</v>
      </c>
      <c r="G4" s="109"/>
      <c r="H4" s="109"/>
      <c r="I4" s="110"/>
      <c r="J4" s="118" t="s">
        <v>11</v>
      </c>
      <c r="K4" s="119"/>
      <c r="L4" s="120"/>
    </row>
    <row r="5" spans="1:12" ht="69.75">
      <c r="A5" s="117"/>
      <c r="B5" s="76" t="s">
        <v>0</v>
      </c>
      <c r="C5" s="76" t="s">
        <v>1</v>
      </c>
      <c r="D5" s="76" t="s">
        <v>2</v>
      </c>
      <c r="E5" s="77" t="s">
        <v>3</v>
      </c>
      <c r="F5" s="76" t="s">
        <v>0</v>
      </c>
      <c r="G5" s="76" t="s">
        <v>1</v>
      </c>
      <c r="H5" s="76" t="s">
        <v>2</v>
      </c>
      <c r="I5" s="77" t="s">
        <v>3</v>
      </c>
      <c r="J5" s="77" t="s">
        <v>38</v>
      </c>
      <c r="K5" s="76" t="s">
        <v>39</v>
      </c>
      <c r="L5" s="77" t="s">
        <v>77</v>
      </c>
    </row>
    <row r="6" spans="1:12" s="85" customFormat="1" ht="21.75" customHeight="1">
      <c r="A6" s="78" t="s">
        <v>78</v>
      </c>
      <c r="B6" s="79">
        <v>47097840.57</v>
      </c>
      <c r="C6" s="80">
        <v>516</v>
      </c>
      <c r="D6" s="25" t="s">
        <v>5</v>
      </c>
      <c r="E6" s="26">
        <f aca="true" t="shared" si="0" ref="E6:E15">+B6/C6</f>
        <v>91274.8848255814</v>
      </c>
      <c r="F6" s="26">
        <v>77615564.45</v>
      </c>
      <c r="G6" s="81">
        <v>455</v>
      </c>
      <c r="H6" s="82" t="s">
        <v>5</v>
      </c>
      <c r="I6" s="26">
        <f aca="true" t="shared" si="1" ref="I6:I11">F6/G6</f>
        <v>170583.65813186814</v>
      </c>
      <c r="J6" s="83">
        <f aca="true" t="shared" si="2" ref="J6:K11">(F6-B6)/B6</f>
        <v>0.6479643973197136</v>
      </c>
      <c r="K6" s="83">
        <f t="shared" si="2"/>
        <v>-0.1182170542635659</v>
      </c>
      <c r="L6" s="84">
        <f>(I6-E6)/E6</f>
        <v>0.8689002835537851</v>
      </c>
    </row>
    <row r="7" spans="1:12" s="85" customFormat="1" ht="21.75" customHeight="1">
      <c r="A7" s="78" t="s">
        <v>79</v>
      </c>
      <c r="B7" s="79">
        <v>111535625.10999998</v>
      </c>
      <c r="C7" s="80">
        <v>2368</v>
      </c>
      <c r="D7" s="25" t="s">
        <v>5</v>
      </c>
      <c r="E7" s="26">
        <f t="shared" si="0"/>
        <v>47101.19303631756</v>
      </c>
      <c r="F7" s="26">
        <v>167400226.33</v>
      </c>
      <c r="G7" s="81">
        <v>2119</v>
      </c>
      <c r="H7" s="82" t="s">
        <v>5</v>
      </c>
      <c r="I7" s="26">
        <f t="shared" si="1"/>
        <v>78999.63488909864</v>
      </c>
      <c r="J7" s="83">
        <f t="shared" si="2"/>
        <v>0.5008677825125791</v>
      </c>
      <c r="K7" s="83">
        <f t="shared" si="2"/>
        <v>-0.10515202702702703</v>
      </c>
      <c r="L7" s="84">
        <f>(I7-E7)/E7</f>
        <v>0.6772321420433163</v>
      </c>
    </row>
    <row r="8" spans="1:12" s="85" customFormat="1" ht="21.75" customHeight="1">
      <c r="A8" s="78" t="s">
        <v>80</v>
      </c>
      <c r="B8" s="79">
        <v>37061624.97</v>
      </c>
      <c r="C8" s="80">
        <v>519</v>
      </c>
      <c r="D8" s="25" t="s">
        <v>5</v>
      </c>
      <c r="E8" s="26">
        <f t="shared" si="0"/>
        <v>71409.68202312138</v>
      </c>
      <c r="F8" s="26">
        <v>46321643.44</v>
      </c>
      <c r="G8" s="81">
        <v>346</v>
      </c>
      <c r="H8" s="82" t="s">
        <v>5</v>
      </c>
      <c r="I8" s="26">
        <f t="shared" si="1"/>
        <v>133877.5821965318</v>
      </c>
      <c r="J8" s="83">
        <f t="shared" si="2"/>
        <v>0.24985462665211355</v>
      </c>
      <c r="K8" s="83">
        <f t="shared" si="2"/>
        <v>-0.3333333333333333</v>
      </c>
      <c r="L8" s="84">
        <f>(I8-E8)/E8</f>
        <v>0.8747819399781706</v>
      </c>
    </row>
    <row r="9" spans="1:12" s="85" customFormat="1" ht="21.75" customHeight="1">
      <c r="A9" s="78" t="s">
        <v>81</v>
      </c>
      <c r="B9" s="79">
        <v>104479493.32</v>
      </c>
      <c r="C9" s="80">
        <v>24820</v>
      </c>
      <c r="D9" s="25" t="s">
        <v>5</v>
      </c>
      <c r="E9" s="26">
        <f t="shared" si="0"/>
        <v>4209.488046736503</v>
      </c>
      <c r="F9" s="26">
        <v>110411724.32</v>
      </c>
      <c r="G9" s="81">
        <v>20698</v>
      </c>
      <c r="H9" s="82" t="s">
        <v>5</v>
      </c>
      <c r="I9" s="26">
        <f t="shared" si="1"/>
        <v>5334.415128031694</v>
      </c>
      <c r="J9" s="83">
        <f t="shared" si="2"/>
        <v>0.05677890284010807</v>
      </c>
      <c r="K9" s="83">
        <f t="shared" si="2"/>
        <v>-0.1660757453666398</v>
      </c>
      <c r="L9" s="84">
        <f aca="true" t="shared" si="3" ref="L9:L15">(I9-E9)/E9</f>
        <v>0.267236079258454</v>
      </c>
    </row>
    <row r="10" spans="1:12" s="85" customFormat="1" ht="21.75" customHeight="1">
      <c r="A10" s="78" t="s">
        <v>82</v>
      </c>
      <c r="B10" s="79">
        <v>37648953.14999999</v>
      </c>
      <c r="C10" s="80">
        <v>1835</v>
      </c>
      <c r="D10" s="25" t="s">
        <v>5</v>
      </c>
      <c r="E10" s="26">
        <f t="shared" si="0"/>
        <v>20517.140681198904</v>
      </c>
      <c r="F10" s="26">
        <v>56480879.85</v>
      </c>
      <c r="G10" s="81">
        <v>1902</v>
      </c>
      <c r="H10" s="82" t="s">
        <v>5</v>
      </c>
      <c r="I10" s="26">
        <f t="shared" si="1"/>
        <v>29695.520425867508</v>
      </c>
      <c r="J10" s="83">
        <f t="shared" si="2"/>
        <v>0.5001978839881771</v>
      </c>
      <c r="K10" s="83">
        <f t="shared" si="2"/>
        <v>0.03651226158038147</v>
      </c>
      <c r="L10" s="84">
        <f t="shared" si="3"/>
        <v>0.44735179659216884</v>
      </c>
    </row>
    <row r="11" spans="1:12" s="85" customFormat="1" ht="21.75" customHeight="1">
      <c r="A11" s="78" t="s">
        <v>83</v>
      </c>
      <c r="B11" s="79">
        <v>110207794.97</v>
      </c>
      <c r="C11" s="80">
        <v>1937695</v>
      </c>
      <c r="D11" s="25" t="s">
        <v>5</v>
      </c>
      <c r="E11" s="26">
        <f t="shared" si="0"/>
        <v>56.87571829931955</v>
      </c>
      <c r="F11" s="26">
        <v>136968764.94</v>
      </c>
      <c r="G11" s="81">
        <v>3857881</v>
      </c>
      <c r="H11" s="82" t="s">
        <v>5</v>
      </c>
      <c r="I11" s="26">
        <f t="shared" si="1"/>
        <v>35.503626197905014</v>
      </c>
      <c r="J11" s="83">
        <f t="shared" si="2"/>
        <v>0.2428228418623627</v>
      </c>
      <c r="K11" s="83">
        <f t="shared" si="2"/>
        <v>0.9909640062032467</v>
      </c>
      <c r="L11" s="84">
        <f t="shared" si="3"/>
        <v>-0.37576830219426394</v>
      </c>
    </row>
    <row r="12" spans="1:12" s="85" customFormat="1" ht="21.75" customHeight="1">
      <c r="A12" s="86" t="s">
        <v>84</v>
      </c>
      <c r="B12" s="79">
        <v>127917132.67999999</v>
      </c>
      <c r="C12" s="80">
        <v>50980</v>
      </c>
      <c r="D12" s="25" t="s">
        <v>85</v>
      </c>
      <c r="E12" s="26">
        <f t="shared" si="0"/>
        <v>2509.1630576696743</v>
      </c>
      <c r="F12" s="46"/>
      <c r="G12" s="87"/>
      <c r="H12" s="88"/>
      <c r="I12" s="46"/>
      <c r="J12" s="89"/>
      <c r="K12" s="89"/>
      <c r="L12" s="89"/>
    </row>
    <row r="13" spans="1:12" s="85" customFormat="1" ht="21.75" customHeight="1">
      <c r="A13" s="90" t="s">
        <v>86</v>
      </c>
      <c r="B13" s="79">
        <v>7062172.82</v>
      </c>
      <c r="C13" s="80">
        <v>6</v>
      </c>
      <c r="D13" s="25" t="s">
        <v>34</v>
      </c>
      <c r="E13" s="26">
        <f t="shared" si="0"/>
        <v>1177028.8033333335</v>
      </c>
      <c r="F13" s="46"/>
      <c r="G13" s="87"/>
      <c r="H13" s="88"/>
      <c r="I13" s="46"/>
      <c r="J13" s="89"/>
      <c r="K13" s="89"/>
      <c r="L13" s="89"/>
    </row>
    <row r="14" spans="1:12" s="85" customFormat="1" ht="21.75" customHeight="1">
      <c r="A14" s="78" t="s">
        <v>87</v>
      </c>
      <c r="B14" s="79">
        <v>31038638.98</v>
      </c>
      <c r="C14" s="80">
        <v>12</v>
      </c>
      <c r="D14" s="25" t="s">
        <v>4</v>
      </c>
      <c r="E14" s="26">
        <f t="shared" si="0"/>
        <v>2586553.2483333335</v>
      </c>
      <c r="F14" s="26">
        <v>19116495.97</v>
      </c>
      <c r="G14" s="81">
        <v>16</v>
      </c>
      <c r="H14" s="82" t="s">
        <v>4</v>
      </c>
      <c r="I14" s="26">
        <f>F14/G14</f>
        <v>1194780.998125</v>
      </c>
      <c r="J14" s="83">
        <f>(F14-B14)/B14</f>
        <v>-0.3841065008579188</v>
      </c>
      <c r="K14" s="83">
        <f>(G14-C14)/C14</f>
        <v>0.3333333333333333</v>
      </c>
      <c r="L14" s="84">
        <f t="shared" si="3"/>
        <v>-0.5380798756434391</v>
      </c>
    </row>
    <row r="15" spans="1:12" s="85" customFormat="1" ht="21.75">
      <c r="A15" s="91" t="s">
        <v>88</v>
      </c>
      <c r="B15" s="79">
        <v>5176475.010000001</v>
      </c>
      <c r="C15" s="80">
        <v>243</v>
      </c>
      <c r="D15" s="25" t="s">
        <v>33</v>
      </c>
      <c r="E15" s="26">
        <f t="shared" si="0"/>
        <v>21302.3662962963</v>
      </c>
      <c r="F15" s="26">
        <v>4419188.85</v>
      </c>
      <c r="G15" s="81">
        <v>10</v>
      </c>
      <c r="H15" s="82" t="s">
        <v>33</v>
      </c>
      <c r="I15" s="26">
        <f>F15/G15</f>
        <v>441918.88499999995</v>
      </c>
      <c r="J15" s="83">
        <f>(F15-B15)/B15</f>
        <v>-0.1462937923079051</v>
      </c>
      <c r="K15" s="83">
        <f>(G15-C15)/C15</f>
        <v>-0.9588477366255144</v>
      </c>
      <c r="L15" s="84">
        <f t="shared" si="3"/>
        <v>19.745060846917905</v>
      </c>
    </row>
    <row r="16" spans="1:12" s="85" customFormat="1" ht="21.75">
      <c r="A16" s="92" t="s">
        <v>89</v>
      </c>
      <c r="B16" s="93"/>
      <c r="C16" s="94"/>
      <c r="D16" s="45"/>
      <c r="E16" s="46"/>
      <c r="F16" s="26">
        <v>59628306.87</v>
      </c>
      <c r="G16" s="81">
        <v>400</v>
      </c>
      <c r="H16" s="82" t="s">
        <v>34</v>
      </c>
      <c r="I16" s="26">
        <f>F16/G16</f>
        <v>149070.767175</v>
      </c>
      <c r="J16" s="89"/>
      <c r="K16" s="89"/>
      <c r="L16" s="89"/>
    </row>
    <row r="17" spans="1:12" s="85" customFormat="1" ht="21.75">
      <c r="A17" s="92" t="s">
        <v>90</v>
      </c>
      <c r="B17" s="93"/>
      <c r="C17" s="94"/>
      <c r="D17" s="45"/>
      <c r="E17" s="46"/>
      <c r="F17" s="26">
        <v>1892536.84</v>
      </c>
      <c r="G17" s="81">
        <v>10</v>
      </c>
      <c r="H17" s="82" t="s">
        <v>33</v>
      </c>
      <c r="I17" s="26">
        <f>F17/G17</f>
        <v>189253.684</v>
      </c>
      <c r="J17" s="89"/>
      <c r="K17" s="89"/>
      <c r="L17" s="89"/>
    </row>
    <row r="18" spans="1:12" s="96" customFormat="1" ht="21.75" customHeight="1" thickBot="1">
      <c r="A18" s="30" t="s">
        <v>12</v>
      </c>
      <c r="B18" s="95">
        <f>SUM(B6:B17)</f>
        <v>619225751.5799999</v>
      </c>
      <c r="C18" s="121"/>
      <c r="D18" s="122"/>
      <c r="E18" s="122"/>
      <c r="F18" s="95">
        <f>SUM(F6:F17)</f>
        <v>680255331.8600001</v>
      </c>
      <c r="G18" s="121"/>
      <c r="H18" s="122"/>
      <c r="I18" s="122"/>
      <c r="J18" s="122"/>
      <c r="K18" s="122"/>
      <c r="L18" s="123"/>
    </row>
    <row r="19" spans="2:9" s="12" customFormat="1" ht="21.75" customHeight="1" thickTop="1">
      <c r="B19" s="28"/>
      <c r="C19" s="28"/>
      <c r="D19" s="28"/>
      <c r="E19" s="28"/>
      <c r="F19" s="28"/>
      <c r="G19" s="28"/>
      <c r="H19" s="97"/>
      <c r="I19" s="28"/>
    </row>
    <row r="20" spans="2:23" s="68" customFormat="1" ht="21.75" customHeight="1">
      <c r="B20" s="98"/>
      <c r="F20" s="27"/>
      <c r="H20" s="99"/>
      <c r="P20" s="72"/>
      <c r="Q20" s="72"/>
      <c r="R20" s="72"/>
      <c r="S20" s="72"/>
      <c r="T20" s="72"/>
      <c r="U20" s="72"/>
      <c r="V20" s="72"/>
      <c r="W20" s="72"/>
    </row>
    <row r="21" spans="1:23" ht="21.75" customHeight="1">
      <c r="A21" s="69" t="s">
        <v>75</v>
      </c>
      <c r="B21" s="70"/>
      <c r="C21" s="70"/>
      <c r="D21" s="70"/>
      <c r="E21" s="100"/>
      <c r="F21" s="67"/>
      <c r="G21" s="67"/>
      <c r="H21" s="67"/>
      <c r="I21" s="67"/>
      <c r="J21" s="70"/>
      <c r="K21" s="70"/>
      <c r="L21" s="70"/>
      <c r="M21" s="70"/>
      <c r="N21" s="70"/>
      <c r="O21" s="70"/>
      <c r="P21" s="70"/>
      <c r="Q21" s="70"/>
      <c r="R21" s="67"/>
      <c r="U21" s="68"/>
      <c r="V21" s="68"/>
      <c r="W21" s="68"/>
    </row>
    <row r="22" spans="1:23" ht="21.75" customHeight="1">
      <c r="A22" s="101" t="s">
        <v>91</v>
      </c>
      <c r="B22" s="102"/>
      <c r="C22" s="102"/>
      <c r="D22" s="102"/>
      <c r="E22" s="102"/>
      <c r="F22" s="102"/>
      <c r="H22" s="68"/>
      <c r="J22" s="68"/>
      <c r="K22" s="68"/>
      <c r="L22" s="68"/>
      <c r="P22" s="68"/>
      <c r="Q22" s="68"/>
      <c r="R22" s="68"/>
      <c r="S22" s="68"/>
      <c r="T22" s="68"/>
      <c r="U22" s="68"/>
      <c r="V22" s="68"/>
      <c r="W22" s="68"/>
    </row>
    <row r="23" spans="1:23" ht="21.75" customHeight="1">
      <c r="A23" s="103" t="s">
        <v>78</v>
      </c>
      <c r="B23" s="13" t="s">
        <v>92</v>
      </c>
      <c r="C23" s="102"/>
      <c r="D23" s="102"/>
      <c r="E23" s="102"/>
      <c r="F23" s="72"/>
      <c r="H23" s="68"/>
      <c r="J23" s="68"/>
      <c r="K23" s="68"/>
      <c r="L23" s="68"/>
      <c r="P23" s="68"/>
      <c r="Q23" s="68"/>
      <c r="R23" s="68"/>
      <c r="S23" s="68"/>
      <c r="T23" s="68"/>
      <c r="U23" s="68"/>
      <c r="V23" s="68"/>
      <c r="W23" s="68"/>
    </row>
    <row r="24" spans="1:23" s="68" customFormat="1" ht="21.75" customHeight="1">
      <c r="A24" s="103" t="s">
        <v>79</v>
      </c>
      <c r="B24" s="13" t="s">
        <v>93</v>
      </c>
      <c r="F24" s="27"/>
      <c r="H24" s="99"/>
      <c r="P24" s="72"/>
      <c r="Q24" s="72"/>
      <c r="R24" s="72"/>
      <c r="S24" s="72"/>
      <c r="T24" s="72"/>
      <c r="U24" s="72"/>
      <c r="V24" s="72"/>
      <c r="W24" s="72"/>
    </row>
    <row r="25" spans="1:23" s="68" customFormat="1" ht="21.75" customHeight="1">
      <c r="A25" s="103" t="s">
        <v>80</v>
      </c>
      <c r="B25" s="13" t="s">
        <v>94</v>
      </c>
      <c r="F25" s="27"/>
      <c r="H25" s="99"/>
      <c r="P25" s="72"/>
      <c r="Q25" s="72"/>
      <c r="R25" s="72"/>
      <c r="S25" s="72"/>
      <c r="T25" s="72"/>
      <c r="U25" s="72"/>
      <c r="V25" s="72"/>
      <c r="W25" s="72"/>
    </row>
    <row r="26" spans="1:23" s="68" customFormat="1" ht="21.75" customHeight="1">
      <c r="A26" s="103" t="s">
        <v>81</v>
      </c>
      <c r="B26" s="13" t="s">
        <v>95</v>
      </c>
      <c r="H26" s="99"/>
      <c r="P26" s="72"/>
      <c r="Q26" s="72"/>
      <c r="R26" s="72"/>
      <c r="S26" s="72"/>
      <c r="T26" s="72"/>
      <c r="U26" s="72"/>
      <c r="V26" s="72"/>
      <c r="W26" s="72"/>
    </row>
    <row r="27" spans="1:23" s="68" customFormat="1" ht="21.75" customHeight="1">
      <c r="A27" s="103" t="s">
        <v>82</v>
      </c>
      <c r="B27" s="13" t="s">
        <v>96</v>
      </c>
      <c r="H27" s="99"/>
      <c r="P27" s="72"/>
      <c r="Q27" s="72"/>
      <c r="R27" s="72"/>
      <c r="S27" s="72"/>
      <c r="T27" s="72"/>
      <c r="U27" s="72"/>
      <c r="V27" s="72"/>
      <c r="W27" s="72"/>
    </row>
    <row r="28" spans="1:23" s="68" customFormat="1" ht="21.75" customHeight="1">
      <c r="A28" s="103" t="s">
        <v>83</v>
      </c>
      <c r="B28" s="13" t="s">
        <v>97</v>
      </c>
      <c r="H28" s="99"/>
      <c r="P28" s="72"/>
      <c r="Q28" s="72"/>
      <c r="R28" s="72"/>
      <c r="S28" s="72"/>
      <c r="T28" s="72"/>
      <c r="U28" s="72"/>
      <c r="V28" s="72"/>
      <c r="W28" s="72"/>
    </row>
    <row r="29" spans="1:23" s="68" customFormat="1" ht="23.25">
      <c r="A29" s="103" t="s">
        <v>87</v>
      </c>
      <c r="B29" s="13" t="s">
        <v>98</v>
      </c>
      <c r="H29" s="99"/>
      <c r="P29" s="72"/>
      <c r="Q29" s="72"/>
      <c r="R29" s="72"/>
      <c r="S29" s="72"/>
      <c r="T29" s="72"/>
      <c r="U29" s="72"/>
      <c r="V29" s="72"/>
      <c r="W29" s="72"/>
    </row>
    <row r="30" spans="1:23" s="68" customFormat="1" ht="23.25">
      <c r="A30" s="104" t="s">
        <v>88</v>
      </c>
      <c r="B30" s="13" t="s">
        <v>99</v>
      </c>
      <c r="H30" s="99"/>
      <c r="P30" s="72"/>
      <c r="Q30" s="72"/>
      <c r="R30" s="72"/>
      <c r="S30" s="72"/>
      <c r="T30" s="72"/>
      <c r="U30" s="72"/>
      <c r="V30" s="72"/>
      <c r="W30" s="72"/>
    </row>
    <row r="31" spans="2:23" s="68" customFormat="1" ht="23.25">
      <c r="B31" s="13"/>
      <c r="H31" s="99"/>
      <c r="P31" s="72"/>
      <c r="Q31" s="72"/>
      <c r="R31" s="72"/>
      <c r="S31" s="72"/>
      <c r="T31" s="72"/>
      <c r="U31" s="72"/>
      <c r="V31" s="72"/>
      <c r="W31" s="72"/>
    </row>
    <row r="32" spans="2:23" s="68" customFormat="1" ht="23.25">
      <c r="B32" s="13"/>
      <c r="H32" s="99"/>
      <c r="P32" s="72"/>
      <c r="Q32" s="72"/>
      <c r="R32" s="72"/>
      <c r="S32" s="72"/>
      <c r="T32" s="72"/>
      <c r="U32" s="72"/>
      <c r="V32" s="72"/>
      <c r="W32" s="72"/>
    </row>
    <row r="33" spans="8:23" s="68" customFormat="1" ht="23.25">
      <c r="H33" s="99"/>
      <c r="P33" s="72"/>
      <c r="Q33" s="72"/>
      <c r="R33" s="72"/>
      <c r="S33" s="72"/>
      <c r="T33" s="72"/>
      <c r="U33" s="72"/>
      <c r="V33" s="72"/>
      <c r="W33" s="72"/>
    </row>
    <row r="34" spans="8:23" s="68" customFormat="1" ht="23.25">
      <c r="H34" s="99"/>
      <c r="P34" s="72"/>
      <c r="Q34" s="72"/>
      <c r="R34" s="72"/>
      <c r="S34" s="72"/>
      <c r="T34" s="72"/>
      <c r="U34" s="72"/>
      <c r="V34" s="72"/>
      <c r="W34" s="72"/>
    </row>
    <row r="35" spans="8:23" s="68" customFormat="1" ht="23.25">
      <c r="H35" s="99"/>
      <c r="P35" s="72"/>
      <c r="Q35" s="72"/>
      <c r="R35" s="72"/>
      <c r="S35" s="72"/>
      <c r="T35" s="72"/>
      <c r="U35" s="72"/>
      <c r="V35" s="72"/>
      <c r="W35" s="72"/>
    </row>
    <row r="36" spans="8:23" s="68" customFormat="1" ht="23.25">
      <c r="H36" s="99"/>
      <c r="P36" s="72"/>
      <c r="Q36" s="72"/>
      <c r="R36" s="72"/>
      <c r="S36" s="72"/>
      <c r="T36" s="72"/>
      <c r="U36" s="72"/>
      <c r="V36" s="72"/>
      <c r="W36" s="72"/>
    </row>
    <row r="37" spans="8:23" s="68" customFormat="1" ht="23.25">
      <c r="H37" s="99"/>
      <c r="P37" s="72"/>
      <c r="Q37" s="72"/>
      <c r="R37" s="72"/>
      <c r="S37" s="72"/>
      <c r="T37" s="72"/>
      <c r="U37" s="72"/>
      <c r="V37" s="72"/>
      <c r="W37" s="72"/>
    </row>
    <row r="38" spans="8:23" s="68" customFormat="1" ht="23.25">
      <c r="H38" s="99"/>
      <c r="P38" s="72"/>
      <c r="Q38" s="72"/>
      <c r="R38" s="72"/>
      <c r="S38" s="72"/>
      <c r="T38" s="72"/>
      <c r="U38" s="72"/>
      <c r="V38" s="72"/>
      <c r="W38" s="72"/>
    </row>
    <row r="39" spans="8:23" s="68" customFormat="1" ht="23.25">
      <c r="H39" s="99"/>
      <c r="P39" s="72"/>
      <c r="Q39" s="72"/>
      <c r="R39" s="72"/>
      <c r="S39" s="72"/>
      <c r="T39" s="72"/>
      <c r="U39" s="72"/>
      <c r="V39" s="72"/>
      <c r="W39" s="72"/>
    </row>
    <row r="40" spans="8:23" s="68" customFormat="1" ht="23.25">
      <c r="H40" s="99"/>
      <c r="P40" s="72"/>
      <c r="Q40" s="72"/>
      <c r="R40" s="72"/>
      <c r="S40" s="72"/>
      <c r="T40" s="72"/>
      <c r="U40" s="72"/>
      <c r="V40" s="72"/>
      <c r="W40" s="72"/>
    </row>
    <row r="41" spans="8:23" s="68" customFormat="1" ht="23.25">
      <c r="H41" s="99"/>
      <c r="P41" s="72"/>
      <c r="Q41" s="72"/>
      <c r="R41" s="72"/>
      <c r="S41" s="72"/>
      <c r="T41" s="72"/>
      <c r="U41" s="72"/>
      <c r="V41" s="72"/>
      <c r="W41" s="72"/>
    </row>
    <row r="42" spans="8:23" s="68" customFormat="1" ht="23.25">
      <c r="H42" s="99"/>
      <c r="P42" s="72"/>
      <c r="Q42" s="72"/>
      <c r="R42" s="72"/>
      <c r="S42" s="72"/>
      <c r="T42" s="72"/>
      <c r="U42" s="72"/>
      <c r="V42" s="72"/>
      <c r="W42" s="72"/>
    </row>
    <row r="43" spans="8:23" s="68" customFormat="1" ht="23.25">
      <c r="H43" s="99"/>
      <c r="P43" s="72"/>
      <c r="Q43" s="72"/>
      <c r="R43" s="72"/>
      <c r="S43" s="72"/>
      <c r="T43" s="72"/>
      <c r="U43" s="72"/>
      <c r="V43" s="72"/>
      <c r="W43" s="72"/>
    </row>
    <row r="44" spans="8:23" s="68" customFormat="1" ht="23.25">
      <c r="H44" s="99"/>
      <c r="P44" s="72"/>
      <c r="Q44" s="72"/>
      <c r="R44" s="72"/>
      <c r="S44" s="72"/>
      <c r="T44" s="72"/>
      <c r="U44" s="72"/>
      <c r="V44" s="72"/>
      <c r="W44" s="72"/>
    </row>
    <row r="45" spans="8:23" s="68" customFormat="1" ht="23.25">
      <c r="H45" s="99"/>
      <c r="P45" s="72"/>
      <c r="Q45" s="72"/>
      <c r="R45" s="72"/>
      <c r="S45" s="72"/>
      <c r="T45" s="72"/>
      <c r="U45" s="72"/>
      <c r="V45" s="72"/>
      <c r="W45" s="72"/>
    </row>
  </sheetData>
  <sheetProtection/>
  <mergeCells count="6">
    <mergeCell ref="A4:A5"/>
    <mergeCell ref="B4:E4"/>
    <mergeCell ref="F4:I4"/>
    <mergeCell ref="J4:L4"/>
    <mergeCell ref="C18:E18"/>
    <mergeCell ref="G18:L18"/>
  </mergeCells>
  <printOptions/>
  <pageMargins left="0.25" right="0.17" top="0.68" bottom="0.43" header="0.5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2014-02-26T07:56:41Z</cp:lastPrinted>
  <dcterms:created xsi:type="dcterms:W3CDTF">2010-08-07T04:38:05Z</dcterms:created>
  <dcterms:modified xsi:type="dcterms:W3CDTF">2014-02-26T08:19:07Z</dcterms:modified>
  <cp:category/>
  <cp:version/>
  <cp:contentType/>
  <cp:contentStatus/>
</cp:coreProperties>
</file>