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รายงานผลการตรวจสอบ" sheetId="1" r:id="rId1"/>
    <sheet name="กพร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<sst xmlns="http://schemas.openxmlformats.org/spreadsheetml/2006/main" count="97" uniqueCount="75">
  <si>
    <t>ศูนย์ต้นทุน</t>
  </si>
  <si>
    <t>หน่วยงาน</t>
  </si>
  <si>
    <t>ค่าใช้จ่าย</t>
  </si>
  <si>
    <t>ไม่ระบุกิจกรรมหลัก</t>
  </si>
  <si>
    <t>พัฒนาปรับปรุงพันธุ์สัตว์</t>
  </si>
  <si>
    <t>พัฒนาอาหารสัตว์</t>
  </si>
  <si>
    <t>ป้องกัน แก้ไข และเตรียมความพร้อมรับปัญหาโรคไข้หวัดนก</t>
  </si>
  <si>
    <t>ตรวจสอบรับรองคุณภาพสินค้าปศุสัตว์</t>
  </si>
  <si>
    <t>ถ่ายทอดองค์ความรู้และเทคโนโลยีด้านการปศุสัตว์</t>
  </si>
  <si>
    <t>ผลรวมทั้งหมด</t>
  </si>
  <si>
    <t>ไม่ระบุกิจกรรมย่อย</t>
  </si>
  <si>
    <t>ด้านพัฒนาระบบบริหารราชการ</t>
  </si>
  <si>
    <t xml:space="preserve">กลุ่มพัฒนาระบบบริหาร 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</si>
  <si>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</si>
  <si>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</si>
  <si>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</si>
  <si>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</si>
  <si>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</si>
  <si>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เงินช่วยการศึกษาบุตร</t>
  </si>
  <si>
    <t>เงินช่วยค่ารักษาพยาบาลประเภทผู้ป่วยนอก-รพ.รัฐ</t>
  </si>
  <si>
    <t>ค่าใช้จ่ายด้านการฝึกอบรม-ในประเทศ</t>
  </si>
  <si>
    <t>ค่าใช้จ่ายด้านการฝึกอบรม-บุคคลภายนอก</t>
  </si>
  <si>
    <t>ค่าเบี้ยเลี้ยง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</si>
  <si>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</si>
  <si>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</si>
  <si>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</si>
  <si>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</si>
  <si>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</si>
  <si>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ค่าครุภัณฑ์มูลค่าต่ำกว่าเกณฑ์</t>
  </si>
  <si>
    <t>ค่าใช้จ่ายในการประชุม</t>
  </si>
  <si>
    <t>ค่ารับรองและพิธีการ</t>
  </si>
  <si>
    <t>ค่าเช่าเบ็ดเตล็ด-บุคคลภายนอก</t>
  </si>
  <si>
    <t>ค่าเสื่อมราคา - ครุภัณฑ์สำนักงาน</t>
  </si>
  <si>
    <t>ค่าเสื่อมราคา - อุปกรณ์คอมพิวเตอร์</t>
  </si>
  <si>
    <t>ค่าจำหน่าย - ครุภัณฑ์โฆษณาและเผยแพร่</t>
  </si>
  <si>
    <t>ค่าจำหน่าย - อุปกรณ์คอมพิวเตอร์</t>
  </si>
  <si>
    <t>บัญชีค่าใช้จ่ายอื่น</t>
  </si>
  <si>
    <t>รวมค่าใช้จ่ายทางตรง</t>
  </si>
  <si>
    <t>ทางอ้อม</t>
  </si>
  <si>
    <t>เงินเดือน</t>
  </si>
  <si>
    <t>เงินรางวัล</t>
  </si>
  <si>
    <t>เงินชดเชยสมาชิก กบข.</t>
  </si>
  <si>
    <t>เงินสมทบ กบข.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</si>
  <si>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</si>
  <si>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</si>
  <si>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</si>
  <si>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เงินช่วยค่ารักษาพยาบาลประเภทผู้ป่วยใน-รพ.เอกชน</t>
  </si>
  <si>
    <t>ค่าจ้างเหมาบริการ - หน่วยงานภาครัฐ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</si>
  <si>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</si>
  <si>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</si>
  <si>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</si>
  <si>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</si>
  <si>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</si>
  <si>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</si>
  <si>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</si>
  <si>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</si>
  <si>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</si>
  <si>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</si>
  <si>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</si>
  <si>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</si>
  <si>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พ.ศ.2556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</si>
  <si>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</si>
  <si>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</si>
  <si>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พ.ศ.2556 แล้ว </t>
  </si>
  <si>
    <t>ปรากฎว่า</t>
  </si>
  <si>
    <t>¨</t>
  </si>
  <si>
    <t xml:space="preserve">ถูกต้อง  ครบถ้วน  </t>
  </si>
  <si>
    <t xml:space="preserve">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</si>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</sst>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_ ;[Red]\-#,##0.00\ "/>
  </numFmts>
  <fonts count="30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sz val="10"/>
      <name val="Arial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37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20" borderId="1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8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88" fontId="22" fillId="22" borderId="18" xfId="60" applyNumberFormat="1" applyFont="1" applyFill="1" applyBorder="1" applyAlignment="1">
      <alignment horizontal="center" vertical="center"/>
    </xf>
    <xf numFmtId="188" fontId="22" fillId="0" borderId="19" xfId="60" applyNumberFormat="1" applyFont="1" applyFill="1" applyBorder="1" applyAlignment="1">
      <alignment horizontal="center" vertical="center"/>
    </xf>
    <xf numFmtId="188" fontId="22" fillId="0" borderId="18" xfId="60" applyNumberFormat="1" applyFont="1" applyFill="1" applyBorder="1" applyAlignment="1">
      <alignment horizontal="center" vertical="center"/>
    </xf>
    <xf numFmtId="188" fontId="22" fillId="0" borderId="20" xfId="60" applyNumberFormat="1" applyFont="1" applyFill="1" applyBorder="1" applyAlignment="1">
      <alignment vertical="center"/>
    </xf>
    <xf numFmtId="188" fontId="22" fillId="0" borderId="21" xfId="6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88" fontId="22" fillId="22" borderId="25" xfId="60" applyNumberFormat="1" applyFont="1" applyFill="1" applyBorder="1" applyAlignment="1">
      <alignment horizontal="center" vertical="center"/>
    </xf>
    <xf numFmtId="188" fontId="22" fillId="0" borderId="26" xfId="60" applyNumberFormat="1" applyFont="1" applyFill="1" applyBorder="1" applyAlignment="1">
      <alignment horizontal="center" vertical="center"/>
    </xf>
    <xf numFmtId="188" fontId="22" fillId="0" borderId="20" xfId="60" applyNumberFormat="1" applyFont="1" applyFill="1" applyBorder="1" applyAlignment="1">
      <alignment horizontal="center" vertical="center"/>
    </xf>
    <xf numFmtId="188" fontId="22" fillId="0" borderId="24" xfId="6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49" fontId="23" fillId="0" borderId="27" xfId="75" applyNumberFormat="1" applyFont="1" applyFill="1" applyBorder="1" applyAlignment="1">
      <alignment vertical="center"/>
      <protection/>
    </xf>
    <xf numFmtId="0" fontId="22" fillId="0" borderId="17" xfId="94" applyFont="1" applyFill="1" applyBorder="1" applyAlignment="1">
      <alignment horizontal="left" vertical="center"/>
      <protection/>
    </xf>
    <xf numFmtId="188" fontId="22" fillId="22" borderId="17" xfId="60" applyNumberFormat="1" applyFont="1" applyFill="1" applyBorder="1" applyAlignment="1">
      <alignment horizontal="right" vertical="center"/>
    </xf>
    <xf numFmtId="188" fontId="22" fillId="0" borderId="0" xfId="60" applyNumberFormat="1" applyFont="1" applyFill="1" applyAlignment="1">
      <alignment horizontal="right" vertical="center"/>
    </xf>
    <xf numFmtId="188" fontId="22" fillId="0" borderId="27" xfId="60" applyNumberFormat="1" applyFont="1" applyFill="1" applyBorder="1" applyAlignment="1">
      <alignment horizontal="right" vertical="center"/>
    </xf>
    <xf numFmtId="188" fontId="22" fillId="0" borderId="17" xfId="6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188" fontId="24" fillId="22" borderId="25" xfId="60" applyNumberFormat="1" applyFont="1" applyFill="1" applyBorder="1" applyAlignment="1">
      <alignment horizontal="right" vertical="center"/>
    </xf>
    <xf numFmtId="188" fontId="24" fillId="0" borderId="26" xfId="60" applyNumberFormat="1" applyFont="1" applyFill="1" applyBorder="1" applyAlignment="1">
      <alignment horizontal="right" vertical="center"/>
    </xf>
    <xf numFmtId="188" fontId="24" fillId="0" borderId="18" xfId="60" applyNumberFormat="1" applyFont="1" applyFill="1" applyBorder="1" applyAlignment="1">
      <alignment horizontal="right" vertical="center"/>
    </xf>
    <xf numFmtId="188" fontId="24" fillId="0" borderId="25" xfId="6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2" fillId="0" borderId="0" xfId="94" applyFont="1" applyFill="1" applyAlignment="1">
      <alignment horizontal="left" vertical="center"/>
      <protection/>
    </xf>
    <xf numFmtId="188" fontId="22" fillId="22" borderId="27" xfId="86" applyNumberFormat="1" applyFont="1" applyFill="1" applyBorder="1" applyAlignment="1">
      <alignment horizontal="right" vertical="center"/>
    </xf>
    <xf numFmtId="188" fontId="24" fillId="0" borderId="0" xfId="60" applyNumberFormat="1" applyFont="1" applyFill="1" applyBorder="1" applyAlignment="1">
      <alignment horizontal="right" vertical="center"/>
    </xf>
    <xf numFmtId="188" fontId="24" fillId="0" borderId="27" xfId="60" applyNumberFormat="1" applyFont="1" applyFill="1" applyBorder="1" applyAlignment="1">
      <alignment horizontal="right" vertical="center"/>
    </xf>
    <xf numFmtId="0" fontId="22" fillId="0" borderId="0" xfId="94" applyFont="1" applyAlignment="1">
      <alignment vertical="center"/>
      <protection/>
    </xf>
    <xf numFmtId="0" fontId="24" fillId="0" borderId="2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188" fontId="24" fillId="22" borderId="18" xfId="60" applyNumberFormat="1" applyFont="1" applyFill="1" applyBorder="1" applyAlignment="1">
      <alignment horizontal="right" vertical="center"/>
    </xf>
    <xf numFmtId="188" fontId="24" fillId="0" borderId="20" xfId="60" applyNumberFormat="1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188" fontId="24" fillId="22" borderId="29" xfId="60" applyNumberFormat="1" applyFont="1" applyFill="1" applyBorder="1" applyAlignment="1">
      <alignment horizontal="right" vertical="center"/>
    </xf>
    <xf numFmtId="188" fontId="24" fillId="0" borderId="30" xfId="60" applyNumberFormat="1" applyFont="1" applyFill="1" applyBorder="1" applyAlignment="1">
      <alignment horizontal="right" vertical="center"/>
    </xf>
    <xf numFmtId="188" fontId="24" fillId="0" borderId="31" xfId="60" applyNumberFormat="1" applyFont="1" applyFill="1" applyBorder="1" applyAlignment="1">
      <alignment horizontal="right" vertical="center"/>
    </xf>
    <xf numFmtId="188" fontId="24" fillId="0" borderId="29" xfId="6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5" fillId="0" borderId="18" xfId="0" applyFont="1" applyFill="1" applyBorder="1" applyAlignment="1">
      <alignment horizontal="center" vertical="center"/>
    </xf>
    <xf numFmtId="188" fontId="25" fillId="0" borderId="18" xfId="60" applyNumberFormat="1" applyFont="1" applyFill="1" applyBorder="1" applyAlignment="1">
      <alignment horizontal="center" vertical="center"/>
    </xf>
    <xf numFmtId="188" fontId="26" fillId="0" borderId="0" xfId="60" applyNumberFormat="1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18" xfId="0" applyFont="1" applyFill="1" applyBorder="1" applyAlignment="1">
      <alignment horizontal="center" vertical="top"/>
    </xf>
    <xf numFmtId="49" fontId="27" fillId="0" borderId="18" xfId="75" applyNumberFormat="1" applyFont="1" applyFill="1" applyBorder="1" applyAlignment="1">
      <alignment horizontal="center" vertical="top"/>
      <protection/>
    </xf>
    <xf numFmtId="0" fontId="26" fillId="0" borderId="18" xfId="0" applyFont="1" applyBorder="1" applyAlignment="1">
      <alignment/>
    </xf>
    <xf numFmtId="40" fontId="28" fillId="0" borderId="25" xfId="95" applyNumberFormat="1" applyFont="1" applyFill="1" applyBorder="1" applyAlignment="1">
      <alignment vertical="center"/>
      <protection/>
    </xf>
    <xf numFmtId="40" fontId="28" fillId="0" borderId="18" xfId="95" applyNumberFormat="1" applyFont="1" applyFill="1" applyBorder="1" applyAlignment="1">
      <alignment vertical="center"/>
      <protection/>
    </xf>
    <xf numFmtId="0" fontId="26" fillId="0" borderId="0" xfId="95" applyFont="1">
      <alignment/>
      <protection/>
    </xf>
    <xf numFmtId="0" fontId="25" fillId="20" borderId="18" xfId="95" applyFont="1" applyFill="1" applyBorder="1" applyAlignment="1">
      <alignment horizontal="center"/>
      <protection/>
    </xf>
    <xf numFmtId="43" fontId="28" fillId="20" borderId="18" xfId="87" applyFont="1" applyFill="1" applyBorder="1" applyAlignment="1">
      <alignment/>
    </xf>
    <xf numFmtId="188" fontId="26" fillId="0" borderId="0" xfId="60" applyNumberFormat="1" applyFont="1" applyFill="1" applyBorder="1" applyAlignment="1">
      <alignment horizontal="center" vertical="center"/>
    </xf>
    <xf numFmtId="0" fontId="28" fillId="0" borderId="0" xfId="76" applyFont="1" applyAlignment="1">
      <alignment horizontal="center" vertical="center"/>
      <protection/>
    </xf>
    <xf numFmtId="0" fontId="27" fillId="0" borderId="0" xfId="76" applyFont="1">
      <alignment/>
      <protection/>
    </xf>
    <xf numFmtId="0" fontId="28" fillId="0" borderId="0" xfId="76" applyFont="1" applyAlignment="1">
      <alignment horizontal="center" vertical="center"/>
      <protection/>
    </xf>
    <xf numFmtId="0" fontId="28" fillId="0" borderId="0" xfId="76" applyFont="1">
      <alignment/>
      <protection/>
    </xf>
    <xf numFmtId="0" fontId="27" fillId="0" borderId="32" xfId="76" applyFont="1" applyBorder="1">
      <alignment/>
      <protection/>
    </xf>
    <xf numFmtId="0" fontId="27" fillId="0" borderId="0" xfId="76" applyFont="1" applyAlignment="1">
      <alignment horizontal="left" indent="2"/>
      <protection/>
    </xf>
    <xf numFmtId="0" fontId="29" fillId="0" borderId="0" xfId="76" applyFont="1" applyBorder="1">
      <alignment/>
      <protection/>
    </xf>
    <xf numFmtId="0" fontId="27" fillId="0" borderId="0" xfId="76" applyFont="1" applyBorder="1">
      <alignment/>
      <protection/>
    </xf>
    <xf numFmtId="0" fontId="27" fillId="0" borderId="33" xfId="76" applyFont="1" applyBorder="1">
      <alignment/>
      <protection/>
    </xf>
    <xf numFmtId="0" fontId="27" fillId="0" borderId="34" xfId="76" applyFont="1" applyBorder="1">
      <alignment/>
      <protection/>
    </xf>
    <xf numFmtId="0" fontId="27" fillId="0" borderId="0" xfId="76" applyFont="1" applyAlignment="1">
      <alignment horizontal="center"/>
      <protection/>
    </xf>
    <xf numFmtId="0" fontId="27" fillId="0" borderId="0" xfId="76" applyFont="1" applyAlignment="1">
      <alignment horizontal="right"/>
      <protection/>
    </xf>
    <xf numFmtId="0" fontId="27" fillId="0" borderId="34" xfId="76" applyFont="1" applyBorder="1" applyAlignment="1">
      <alignment horizontal="center" vertical="center"/>
      <protection/>
    </xf>
    <xf numFmtId="43" fontId="26" fillId="0" borderId="18" xfId="60" applyFont="1" applyBorder="1" applyAlignment="1">
      <alignment/>
    </xf>
    <xf numFmtId="43" fontId="28" fillId="0" borderId="18" xfId="60" applyFont="1" applyFill="1" applyBorder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 dec" xfId="73"/>
    <cellStyle name="Normal 4" xfId="74"/>
    <cellStyle name="Normal_Org structure from questionaire กท ท่องเที่ยวและกีฬา draft 8" xfId="75"/>
    <cellStyle name="Normal_ตารางรายชื่อหน่วยงาน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เครื่องหมายจุลภาค 2" xfId="86"/>
    <cellStyle name="เครื่องหมายจุลภาค 3" xfId="87"/>
    <cellStyle name="ชื่อเรื่อง" xfId="88"/>
    <cellStyle name="เซลล์ตรวจสอบ" xfId="89"/>
    <cellStyle name="เซลล์ที่มีการเชื่อมโยง" xfId="90"/>
    <cellStyle name="ดี" xfId="91"/>
    <cellStyle name="ปกติ 2" xfId="92"/>
    <cellStyle name="ปกติ 2 2" xfId="93"/>
    <cellStyle name="ปกติ 3" xfId="94"/>
    <cellStyle name="ปกติ 4" xfId="95"/>
    <cellStyle name="ป้อนค่า" xfId="96"/>
    <cellStyle name="ปานกลาง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J31"/>
  <sheetViews>
    <sheetView tabSelected="1" zoomScaleSheetLayoutView="100" workbookViewId="0" topLeftCell="A1">
      <selection activeCell="A1" sqref="A1:J1"/>
    </sheetView>
  </sheetViews>
  <sheetFormatPr defaultColWidth="8.00390625" defaultRowHeight="14.25"/>
  <cols>
    <col min="1" max="1" width="8.00390625" style="73" customWidth="1"/>
    <col min="2" max="2" width="6.75390625" style="73" customWidth="1"/>
    <col min="3" max="5" width="10.25390625" style="73" customWidth="1"/>
    <col min="6" max="6" width="8.00390625" style="73" customWidth="1"/>
    <col min="7" max="7" width="6.75390625" style="73" customWidth="1"/>
    <col min="8" max="10" width="10.25390625" style="73" customWidth="1"/>
    <col min="11" max="16384" width="8.00390625" style="73" customWidth="1"/>
  </cols>
  <sheetData>
    <row r="1" spans="1:10" ht="21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1">
      <c r="A2" s="72" t="s">
        <v>60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2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21">
      <c r="A4" s="75" t="s">
        <v>61</v>
      </c>
      <c r="C4" s="76"/>
      <c r="D4" s="76"/>
      <c r="E4" s="76"/>
      <c r="F4" s="75" t="s">
        <v>62</v>
      </c>
      <c r="H4" s="76"/>
      <c r="I4" s="76"/>
      <c r="J4" s="76"/>
    </row>
    <row r="5" ht="21">
      <c r="A5" s="75"/>
    </row>
    <row r="7" ht="21">
      <c r="A7" s="77" t="s">
        <v>63</v>
      </c>
    </row>
    <row r="8" ht="21">
      <c r="A8" s="77" t="s">
        <v>64</v>
      </c>
    </row>
    <row r="9" spans="2:10" ht="23.25">
      <c r="B9" s="78" t="s">
        <v>65</v>
      </c>
      <c r="C9" s="73" t="s">
        <v>66</v>
      </c>
      <c r="J9" s="73" t="s">
        <v>67</v>
      </c>
    </row>
    <row r="10" spans="2:3" s="79" customFormat="1" ht="23.25">
      <c r="B10" s="78" t="s">
        <v>65</v>
      </c>
      <c r="C10" s="79" t="s">
        <v>68</v>
      </c>
    </row>
    <row r="11" spans="1:10" ht="21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21">
      <c r="A12" s="79"/>
      <c r="B12" s="79"/>
      <c r="C12" s="79" t="s">
        <v>69</v>
      </c>
      <c r="D12" s="79"/>
      <c r="E12" s="76"/>
      <c r="F12" s="76"/>
      <c r="G12" s="76"/>
      <c r="H12" s="76"/>
      <c r="I12" s="76"/>
      <c r="J12" s="76"/>
    </row>
    <row r="13" spans="1:10" ht="21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21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21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21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1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21">
      <c r="A18" s="81"/>
      <c r="B18" s="81"/>
      <c r="C18" s="81"/>
      <c r="D18" s="81"/>
      <c r="E18" s="81"/>
      <c r="F18" s="80"/>
      <c r="G18" s="80"/>
      <c r="H18" s="80"/>
      <c r="I18" s="80"/>
      <c r="J18" s="80"/>
    </row>
    <row r="19" spans="1:10" ht="21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21">
      <c r="A20" s="79"/>
      <c r="B20" s="79"/>
      <c r="C20" s="79" t="s">
        <v>70</v>
      </c>
      <c r="D20" s="79"/>
      <c r="E20" s="76"/>
      <c r="F20" s="76"/>
      <c r="G20" s="76"/>
      <c r="H20" s="76"/>
      <c r="I20" s="76"/>
      <c r="J20" s="76"/>
    </row>
    <row r="21" spans="1:10" ht="21">
      <c r="A21" s="76"/>
      <c r="B21" s="76"/>
      <c r="C21" s="76"/>
      <c r="D21" s="76"/>
      <c r="E21" s="76"/>
      <c r="F21" s="80"/>
      <c r="G21" s="80"/>
      <c r="H21" s="80"/>
      <c r="I21" s="80"/>
      <c r="J21" s="80"/>
    </row>
    <row r="22" spans="1:10" s="79" customFormat="1" ht="21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0" s="79" customFormat="1" ht="21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21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21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21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21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9" spans="6:9" ht="21">
      <c r="F29" s="82" t="s">
        <v>71</v>
      </c>
      <c r="G29" s="76"/>
      <c r="H29" s="76"/>
      <c r="I29" s="76"/>
    </row>
    <row r="30" spans="6:10" ht="21">
      <c r="F30" s="83" t="s">
        <v>72</v>
      </c>
      <c r="G30" s="79"/>
      <c r="H30" s="79"/>
      <c r="I30" s="79"/>
      <c r="J30" s="73" t="s">
        <v>73</v>
      </c>
    </row>
    <row r="31" spans="7:9" ht="21">
      <c r="G31" s="84" t="s">
        <v>74</v>
      </c>
      <c r="H31" s="84"/>
      <c r="I31" s="84"/>
    </row>
  </sheetData>
  <sheetProtection/>
  <mergeCells count="3">
    <mergeCell ref="A1:J1"/>
    <mergeCell ref="A2:J2"/>
    <mergeCell ref="G31:I31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pane ySplit="2" topLeftCell="BM3" activePane="bottomLeft" state="frozen"/>
      <selection pane="topLeft" activeCell="L16" sqref="L16"/>
      <selection pane="bottomLeft" activeCell="M1" sqref="M1:N16384"/>
    </sheetView>
  </sheetViews>
  <sheetFormatPr defaultColWidth="9.00390625" defaultRowHeight="14.25"/>
  <cols>
    <col min="1" max="1" width="8.75390625" style="11" bestFit="1" customWidth="1"/>
    <col min="2" max="2" width="16.125" style="58" bestFit="1" customWidth="1"/>
    <col min="3" max="3" width="6.125" style="10" bestFit="1" customWidth="1"/>
    <col min="4" max="4" width="9.625" style="10" bestFit="1" customWidth="1"/>
    <col min="5" max="5" width="34.75390625" style="10" bestFit="1" customWidth="1"/>
    <col min="6" max="6" width="13.125" style="24" bestFit="1" customWidth="1"/>
    <col min="7" max="8" width="20.375" style="24" bestFit="1" customWidth="1"/>
    <col min="9" max="9" width="38.125" style="24" bestFit="1" customWidth="1"/>
    <col min="10" max="10" width="24.125" style="24" bestFit="1" customWidth="1"/>
    <col min="11" max="11" width="31.75390625" style="24" bestFit="1" customWidth="1"/>
    <col min="12" max="12" width="10.375" style="24" bestFit="1" customWidth="1"/>
    <col min="13" max="16384" width="9.00390625" style="11" customWidth="1"/>
  </cols>
  <sheetData>
    <row r="1" spans="1:12" ht="18.75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 t="s">
        <v>4</v>
      </c>
      <c r="H1" s="7" t="s">
        <v>5</v>
      </c>
      <c r="I1" s="7" t="s">
        <v>6</v>
      </c>
      <c r="J1" s="8" t="s">
        <v>7</v>
      </c>
      <c r="K1" s="7" t="s">
        <v>8</v>
      </c>
      <c r="L1" s="9" t="s">
        <v>9</v>
      </c>
    </row>
    <row r="2" spans="1:12" ht="18.75">
      <c r="A2" s="12"/>
      <c r="B2" s="12"/>
      <c r="C2" s="13"/>
      <c r="D2" s="14"/>
      <c r="E2" s="15"/>
      <c r="F2" s="16" t="s">
        <v>10</v>
      </c>
      <c r="G2" s="17" t="s">
        <v>11</v>
      </c>
      <c r="H2" s="7" t="s">
        <v>11</v>
      </c>
      <c r="I2" s="18" t="s">
        <v>11</v>
      </c>
      <c r="J2" s="18" t="s">
        <v>11</v>
      </c>
      <c r="K2" s="7" t="s">
        <v>11</v>
      </c>
      <c r="L2" s="19"/>
    </row>
    <row r="3" spans="1:12" s="27" customFormat="1" ht="18.75">
      <c r="A3" s="20">
        <v>700600001</v>
      </c>
      <c r="B3" s="21" t="s">
        <v>12</v>
      </c>
      <c r="C3" s="10" t="s">
        <v>13</v>
      </c>
      <c r="D3" s="10">
        <v>5101010108</v>
      </c>
      <c r="E3" s="22" t="s">
        <v>14</v>
      </c>
      <c r="F3" s="23"/>
      <c r="G3" s="24"/>
      <c r="H3" s="25">
        <v>45990</v>
      </c>
      <c r="I3" s="25">
        <v>5100</v>
      </c>
      <c r="J3" s="24"/>
      <c r="K3" s="25"/>
      <c r="L3" s="26">
        <f aca="true" t="shared" si="0" ref="L3:L44">SUM(F3:K3)</f>
        <v>51090</v>
      </c>
    </row>
    <row r="4" spans="1:12" s="27" customFormat="1" ht="18.75">
      <c r="A4" s="20"/>
      <c r="B4" s="28"/>
      <c r="C4" s="10"/>
      <c r="D4" s="10">
        <v>5101010115</v>
      </c>
      <c r="E4" s="22" t="s">
        <v>15</v>
      </c>
      <c r="F4" s="23"/>
      <c r="G4" s="24"/>
      <c r="H4" s="25">
        <f>491550+57110</f>
        <v>548660</v>
      </c>
      <c r="I4" s="25"/>
      <c r="J4" s="24">
        <v>185700</v>
      </c>
      <c r="K4" s="25"/>
      <c r="L4" s="26">
        <f t="shared" si="0"/>
        <v>734360</v>
      </c>
    </row>
    <row r="5" spans="1:12" s="27" customFormat="1" ht="18.75">
      <c r="A5" s="20"/>
      <c r="B5" s="28"/>
      <c r="C5" s="10"/>
      <c r="D5" s="10">
        <v>5101010116</v>
      </c>
      <c r="E5" s="22" t="s">
        <v>16</v>
      </c>
      <c r="F5" s="23"/>
      <c r="G5" s="24"/>
      <c r="H5" s="25">
        <v>870</v>
      </c>
      <c r="I5" s="25"/>
      <c r="J5" s="24">
        <v>2940</v>
      </c>
      <c r="K5" s="25"/>
      <c r="L5" s="26">
        <f t="shared" si="0"/>
        <v>3810</v>
      </c>
    </row>
    <row r="6" spans="1:12" s="27" customFormat="1" ht="18.75">
      <c r="A6" s="20"/>
      <c r="B6" s="28"/>
      <c r="C6" s="10"/>
      <c r="D6" s="10">
        <v>5101020106</v>
      </c>
      <c r="E6" s="22" t="s">
        <v>17</v>
      </c>
      <c r="F6" s="23"/>
      <c r="G6" s="24"/>
      <c r="H6" s="25">
        <f>18119+2285</f>
        <v>20404</v>
      </c>
      <c r="I6" s="25"/>
      <c r="J6" s="24">
        <v>7200</v>
      </c>
      <c r="K6" s="25"/>
      <c r="L6" s="26">
        <f t="shared" si="0"/>
        <v>27604</v>
      </c>
    </row>
    <row r="7" spans="1:12" s="27" customFormat="1" ht="18.75">
      <c r="A7" s="20"/>
      <c r="B7" s="28"/>
      <c r="C7" s="10"/>
      <c r="D7" s="10">
        <v>5101030101</v>
      </c>
      <c r="E7" s="22" t="s">
        <v>18</v>
      </c>
      <c r="F7" s="23">
        <v>23874</v>
      </c>
      <c r="G7" s="24"/>
      <c r="H7" s="25"/>
      <c r="I7" s="25"/>
      <c r="J7" s="24"/>
      <c r="K7" s="25"/>
      <c r="L7" s="26">
        <f t="shared" si="0"/>
        <v>23874</v>
      </c>
    </row>
    <row r="8" spans="1:12" s="27" customFormat="1" ht="18.75">
      <c r="A8" s="20"/>
      <c r="B8" s="28"/>
      <c r="C8" s="10"/>
      <c r="D8" s="10">
        <v>5101030205</v>
      </c>
      <c r="E8" s="22" t="s">
        <v>19</v>
      </c>
      <c r="F8" s="23">
        <v>2105</v>
      </c>
      <c r="G8" s="24"/>
      <c r="H8" s="25"/>
      <c r="I8" s="25"/>
      <c r="J8" s="24"/>
      <c r="K8" s="25"/>
      <c r="L8" s="26">
        <f t="shared" si="0"/>
        <v>2105</v>
      </c>
    </row>
    <row r="9" spans="1:12" s="27" customFormat="1" ht="18.75">
      <c r="A9" s="20"/>
      <c r="B9" s="28"/>
      <c r="C9" s="10"/>
      <c r="D9" s="10">
        <v>5102010199</v>
      </c>
      <c r="E9" s="22" t="s">
        <v>20</v>
      </c>
      <c r="F9" s="23"/>
      <c r="G9" s="24"/>
      <c r="H9" s="25">
        <v>263175.91000000003</v>
      </c>
      <c r="I9" s="25">
        <v>308633.08</v>
      </c>
      <c r="J9" s="24">
        <v>11000</v>
      </c>
      <c r="K9" s="25">
        <v>10000</v>
      </c>
      <c r="L9" s="26">
        <f t="shared" si="0"/>
        <v>592808.99</v>
      </c>
    </row>
    <row r="10" spans="1:12" s="27" customFormat="1" ht="18.75">
      <c r="A10" s="20"/>
      <c r="B10" s="28"/>
      <c r="C10" s="10"/>
      <c r="D10" s="10">
        <v>5102030199</v>
      </c>
      <c r="E10" s="22" t="s">
        <v>21</v>
      </c>
      <c r="F10" s="23"/>
      <c r="G10" s="24"/>
      <c r="H10" s="25">
        <v>18125</v>
      </c>
      <c r="I10" s="25">
        <v>51700</v>
      </c>
      <c r="J10" s="24"/>
      <c r="K10" s="25"/>
      <c r="L10" s="26">
        <f t="shared" si="0"/>
        <v>69825</v>
      </c>
    </row>
    <row r="11" spans="1:12" s="27" customFormat="1" ht="18.75">
      <c r="A11" s="20"/>
      <c r="B11" s="28"/>
      <c r="C11" s="10"/>
      <c r="D11" s="10">
        <v>5103010102</v>
      </c>
      <c r="E11" s="22" t="s">
        <v>22</v>
      </c>
      <c r="F11" s="23"/>
      <c r="G11" s="24"/>
      <c r="H11" s="25">
        <v>1440</v>
      </c>
      <c r="I11" s="25"/>
      <c r="J11" s="24"/>
      <c r="K11" s="25"/>
      <c r="L11" s="26">
        <f t="shared" si="0"/>
        <v>1440</v>
      </c>
    </row>
    <row r="12" spans="1:12" s="27" customFormat="1" ht="18.75">
      <c r="A12" s="20"/>
      <c r="B12" s="28"/>
      <c r="C12" s="10"/>
      <c r="D12" s="10">
        <v>5103010199</v>
      </c>
      <c r="E12" s="22" t="s">
        <v>23</v>
      </c>
      <c r="F12" s="23"/>
      <c r="G12" s="24"/>
      <c r="H12" s="25">
        <v>1230</v>
      </c>
      <c r="I12" s="25"/>
      <c r="J12" s="24"/>
      <c r="K12" s="25"/>
      <c r="L12" s="26">
        <f t="shared" si="0"/>
        <v>1230</v>
      </c>
    </row>
    <row r="13" spans="1:12" s="27" customFormat="1" ht="18.75">
      <c r="A13" s="20"/>
      <c r="B13" s="28"/>
      <c r="C13" s="10"/>
      <c r="D13" s="10">
        <v>5104010104</v>
      </c>
      <c r="E13" s="22" t="s">
        <v>24</v>
      </c>
      <c r="F13" s="23"/>
      <c r="G13" s="24"/>
      <c r="H13" s="25">
        <f>60087.99+27312.87</f>
        <v>87400.86</v>
      </c>
      <c r="I13" s="25"/>
      <c r="J13" s="24"/>
      <c r="K13" s="25"/>
      <c r="L13" s="26">
        <f t="shared" si="0"/>
        <v>87400.86</v>
      </c>
    </row>
    <row r="14" spans="1:12" s="27" customFormat="1" ht="18.75">
      <c r="A14" s="20"/>
      <c r="B14" s="28"/>
      <c r="C14" s="10"/>
      <c r="D14" s="10">
        <v>5104010107</v>
      </c>
      <c r="E14" s="22" t="s">
        <v>25</v>
      </c>
      <c r="F14" s="23"/>
      <c r="G14" s="24"/>
      <c r="H14" s="25">
        <v>31169.1</v>
      </c>
      <c r="I14" s="25"/>
      <c r="J14" s="24"/>
      <c r="K14" s="25"/>
      <c r="L14" s="26">
        <f t="shared" si="0"/>
        <v>31169.1</v>
      </c>
    </row>
    <row r="15" spans="1:12" s="27" customFormat="1" ht="18.75">
      <c r="A15" s="20"/>
      <c r="B15" s="28"/>
      <c r="C15" s="10"/>
      <c r="D15" s="10">
        <v>5104010110</v>
      </c>
      <c r="E15" s="22" t="s">
        <v>26</v>
      </c>
      <c r="F15" s="23"/>
      <c r="G15" s="24"/>
      <c r="H15" s="25">
        <v>9981.880000000001</v>
      </c>
      <c r="I15" s="25"/>
      <c r="J15" s="24"/>
      <c r="K15" s="25"/>
      <c r="L15" s="26">
        <f t="shared" si="0"/>
        <v>9981.880000000001</v>
      </c>
    </row>
    <row r="16" spans="1:12" s="27" customFormat="1" ht="18.75">
      <c r="A16" s="20"/>
      <c r="B16" s="28"/>
      <c r="C16" s="10"/>
      <c r="D16" s="10">
        <v>5104010112</v>
      </c>
      <c r="E16" s="22" t="s">
        <v>27</v>
      </c>
      <c r="F16" s="23"/>
      <c r="G16" s="24"/>
      <c r="H16" s="25">
        <v>4550</v>
      </c>
      <c r="I16" s="25"/>
      <c r="J16" s="24"/>
      <c r="K16" s="25"/>
      <c r="L16" s="26">
        <f t="shared" si="0"/>
        <v>4550</v>
      </c>
    </row>
    <row r="17" spans="1:12" s="27" customFormat="1" ht="18.75">
      <c r="A17" s="20"/>
      <c r="B17" s="28"/>
      <c r="C17" s="10"/>
      <c r="D17" s="10">
        <v>5104030206</v>
      </c>
      <c r="E17" s="22" t="s">
        <v>28</v>
      </c>
      <c r="F17" s="23"/>
      <c r="G17" s="24">
        <v>3210</v>
      </c>
      <c r="H17" s="25">
        <v>34668</v>
      </c>
      <c r="I17" s="25"/>
      <c r="J17" s="24"/>
      <c r="K17" s="25"/>
      <c r="L17" s="26">
        <f t="shared" si="0"/>
        <v>37878</v>
      </c>
    </row>
    <row r="18" spans="1:12" s="27" customFormat="1" ht="18.75">
      <c r="A18" s="20"/>
      <c r="B18" s="28"/>
      <c r="C18" s="10"/>
      <c r="D18" s="10">
        <v>5104030207</v>
      </c>
      <c r="E18" s="22" t="s">
        <v>29</v>
      </c>
      <c r="F18" s="23"/>
      <c r="G18" s="24"/>
      <c r="H18" s="25">
        <v>93480</v>
      </c>
      <c r="I18" s="25">
        <v>15290</v>
      </c>
      <c r="J18" s="24"/>
      <c r="K18" s="25"/>
      <c r="L18" s="26">
        <f t="shared" si="0"/>
        <v>108770</v>
      </c>
    </row>
    <row r="19" spans="1:12" s="27" customFormat="1" ht="18.75">
      <c r="A19" s="20"/>
      <c r="B19" s="28"/>
      <c r="C19" s="10"/>
      <c r="D19" s="10">
        <v>5104030208</v>
      </c>
      <c r="E19" s="22" t="s">
        <v>30</v>
      </c>
      <c r="F19" s="23"/>
      <c r="G19" s="24"/>
      <c r="H19" s="25">
        <v>15500</v>
      </c>
      <c r="I19" s="25"/>
      <c r="J19" s="24"/>
      <c r="K19" s="25"/>
      <c r="L19" s="26">
        <f t="shared" si="0"/>
        <v>15500</v>
      </c>
    </row>
    <row r="20" spans="1:12" s="27" customFormat="1" ht="18.75">
      <c r="A20" s="20"/>
      <c r="B20" s="28"/>
      <c r="C20" s="10"/>
      <c r="D20" s="10">
        <v>5104030212</v>
      </c>
      <c r="E20" s="22" t="s">
        <v>31</v>
      </c>
      <c r="F20" s="23"/>
      <c r="G20" s="24"/>
      <c r="H20" s="25">
        <v>58363.07</v>
      </c>
      <c r="I20" s="25"/>
      <c r="J20" s="24"/>
      <c r="K20" s="25"/>
      <c r="L20" s="26">
        <f t="shared" si="0"/>
        <v>58363.07</v>
      </c>
    </row>
    <row r="21" spans="1:12" s="27" customFormat="1" ht="18.75">
      <c r="A21" s="20"/>
      <c r="B21" s="28"/>
      <c r="C21" s="10"/>
      <c r="D21" s="10">
        <v>5105010109</v>
      </c>
      <c r="E21" s="22" t="s">
        <v>32</v>
      </c>
      <c r="F21" s="23">
        <v>7455.960000000001</v>
      </c>
      <c r="G21" s="24"/>
      <c r="H21" s="25"/>
      <c r="I21" s="25"/>
      <c r="J21" s="24"/>
      <c r="K21" s="25"/>
      <c r="L21" s="26">
        <f t="shared" si="0"/>
        <v>7455.960000000001</v>
      </c>
    </row>
    <row r="22" spans="1:12" s="27" customFormat="1" ht="18.75">
      <c r="A22" s="20"/>
      <c r="B22" s="28"/>
      <c r="C22" s="10"/>
      <c r="D22" s="10">
        <v>5105010127</v>
      </c>
      <c r="E22" s="22" t="s">
        <v>33</v>
      </c>
      <c r="F22" s="23">
        <v>25568.710000000003</v>
      </c>
      <c r="G22" s="24"/>
      <c r="H22" s="25"/>
      <c r="I22" s="25"/>
      <c r="J22" s="24"/>
      <c r="K22" s="25"/>
      <c r="L22" s="26">
        <f t="shared" si="0"/>
        <v>25568.710000000003</v>
      </c>
    </row>
    <row r="23" spans="1:12" s="27" customFormat="1" ht="18.75">
      <c r="A23" s="20"/>
      <c r="B23" s="28"/>
      <c r="C23" s="10"/>
      <c r="D23" s="10">
        <v>5203010114</v>
      </c>
      <c r="E23" s="22" t="s">
        <v>34</v>
      </c>
      <c r="F23" s="23">
        <v>1</v>
      </c>
      <c r="G23" s="24"/>
      <c r="H23" s="25"/>
      <c r="I23" s="25"/>
      <c r="J23" s="24"/>
      <c r="K23" s="25"/>
      <c r="L23" s="26">
        <f t="shared" si="0"/>
        <v>1</v>
      </c>
    </row>
    <row r="24" spans="1:12" s="27" customFormat="1" ht="18.75">
      <c r="A24" s="20"/>
      <c r="B24" s="28"/>
      <c r="C24" s="10"/>
      <c r="D24" s="10">
        <v>5203010120</v>
      </c>
      <c r="E24" s="22" t="s">
        <v>35</v>
      </c>
      <c r="F24" s="23">
        <v>2</v>
      </c>
      <c r="G24" s="24"/>
      <c r="H24" s="25"/>
      <c r="I24" s="25"/>
      <c r="J24" s="24"/>
      <c r="K24" s="25"/>
      <c r="L24" s="26">
        <f t="shared" si="0"/>
        <v>2</v>
      </c>
    </row>
    <row r="25" spans="1:12" s="27" customFormat="1" ht="18.75">
      <c r="A25" s="20"/>
      <c r="B25" s="28"/>
      <c r="C25" s="10"/>
      <c r="D25" s="10">
        <v>5212010199</v>
      </c>
      <c r="E25" s="22" t="s">
        <v>36</v>
      </c>
      <c r="F25" s="23"/>
      <c r="G25" s="24"/>
      <c r="H25" s="25"/>
      <c r="I25" s="25">
        <v>108750</v>
      </c>
      <c r="J25" s="24"/>
      <c r="K25" s="25"/>
      <c r="L25" s="26">
        <f t="shared" si="0"/>
        <v>108750</v>
      </c>
    </row>
    <row r="26" spans="1:12" s="38" customFormat="1" ht="21.75" customHeight="1">
      <c r="A26" s="29"/>
      <c r="B26" s="30"/>
      <c r="C26" s="31" t="s">
        <v>37</v>
      </c>
      <c r="D26" s="32"/>
      <c r="E26" s="33"/>
      <c r="F26" s="34">
        <f aca="true" t="shared" si="1" ref="F26:K26">SUM(F3:F25)</f>
        <v>59006.67</v>
      </c>
      <c r="G26" s="35">
        <f t="shared" si="1"/>
        <v>3210</v>
      </c>
      <c r="H26" s="36">
        <f t="shared" si="1"/>
        <v>1235007.82</v>
      </c>
      <c r="I26" s="36">
        <f t="shared" si="1"/>
        <v>489473.08</v>
      </c>
      <c r="J26" s="35">
        <f t="shared" si="1"/>
        <v>206840</v>
      </c>
      <c r="K26" s="36">
        <f t="shared" si="1"/>
        <v>10000</v>
      </c>
      <c r="L26" s="37">
        <f t="shared" si="0"/>
        <v>2003537.57</v>
      </c>
    </row>
    <row r="27" spans="1:12" s="38" customFormat="1" ht="21.75" customHeight="1">
      <c r="A27" s="29"/>
      <c r="B27" s="39"/>
      <c r="C27" s="40" t="s">
        <v>38</v>
      </c>
      <c r="D27" s="40">
        <v>5101010101</v>
      </c>
      <c r="E27" s="22" t="s">
        <v>39</v>
      </c>
      <c r="F27" s="41">
        <v>1795035.71</v>
      </c>
      <c r="G27" s="42"/>
      <c r="H27" s="43"/>
      <c r="I27" s="43"/>
      <c r="J27" s="42"/>
      <c r="K27" s="43"/>
      <c r="L27" s="26">
        <f t="shared" si="0"/>
        <v>1795035.71</v>
      </c>
    </row>
    <row r="28" spans="1:12" s="38" customFormat="1" ht="21.75" customHeight="1">
      <c r="A28" s="29"/>
      <c r="B28" s="39"/>
      <c r="C28" s="44"/>
      <c r="D28" s="40">
        <v>5101010118</v>
      </c>
      <c r="E28" s="22" t="s">
        <v>40</v>
      </c>
      <c r="F28" s="41">
        <v>22454</v>
      </c>
      <c r="G28" s="42"/>
      <c r="H28" s="43"/>
      <c r="I28" s="43"/>
      <c r="J28" s="42"/>
      <c r="K28" s="43"/>
      <c r="L28" s="26">
        <f t="shared" si="0"/>
        <v>22454</v>
      </c>
    </row>
    <row r="29" spans="1:12" s="38" customFormat="1" ht="21.75" customHeight="1">
      <c r="A29" s="29"/>
      <c r="B29" s="39"/>
      <c r="C29" s="44"/>
      <c r="D29" s="40">
        <v>5101020103</v>
      </c>
      <c r="E29" s="22" t="s">
        <v>41</v>
      </c>
      <c r="F29" s="41">
        <v>33419.1</v>
      </c>
      <c r="G29" s="42"/>
      <c r="H29" s="43"/>
      <c r="I29" s="43"/>
      <c r="J29" s="42"/>
      <c r="K29" s="43"/>
      <c r="L29" s="26">
        <f t="shared" si="0"/>
        <v>33419.1</v>
      </c>
    </row>
    <row r="30" spans="1:12" s="38" customFormat="1" ht="21.75" customHeight="1">
      <c r="A30" s="29"/>
      <c r="B30" s="39"/>
      <c r="C30" s="44"/>
      <c r="D30" s="40">
        <v>5101020104</v>
      </c>
      <c r="E30" s="22" t="s">
        <v>42</v>
      </c>
      <c r="F30" s="41">
        <v>50128.7</v>
      </c>
      <c r="G30" s="42"/>
      <c r="H30" s="43"/>
      <c r="I30" s="43"/>
      <c r="J30" s="42"/>
      <c r="K30" s="43"/>
      <c r="L30" s="26">
        <f t="shared" si="0"/>
        <v>50128.7</v>
      </c>
    </row>
    <row r="31" spans="1:12" s="38" customFormat="1" ht="21.75" customHeight="1">
      <c r="A31" s="29"/>
      <c r="B31" s="39"/>
      <c r="C31" s="44"/>
      <c r="D31" s="40">
        <v>5101020113</v>
      </c>
      <c r="E31" s="22" t="s">
        <v>43</v>
      </c>
      <c r="F31" s="41">
        <v>1388.79</v>
      </c>
      <c r="G31" s="42"/>
      <c r="H31" s="43"/>
      <c r="I31" s="43"/>
      <c r="J31" s="42"/>
      <c r="K31" s="43"/>
      <c r="L31" s="26">
        <f t="shared" si="0"/>
        <v>1388.79</v>
      </c>
    </row>
    <row r="32" spans="1:12" s="38" customFormat="1" ht="21.75" customHeight="1">
      <c r="A32" s="29"/>
      <c r="B32" s="39"/>
      <c r="C32" s="44"/>
      <c r="D32" s="40">
        <v>5101030205</v>
      </c>
      <c r="E32" s="22" t="s">
        <v>19</v>
      </c>
      <c r="F32" s="41">
        <v>102410.87</v>
      </c>
      <c r="G32" s="42"/>
      <c r="H32" s="43"/>
      <c r="I32" s="43"/>
      <c r="J32" s="42"/>
      <c r="K32" s="43"/>
      <c r="L32" s="26">
        <f t="shared" si="0"/>
        <v>102410.87</v>
      </c>
    </row>
    <row r="33" spans="1:12" s="38" customFormat="1" ht="21.75" customHeight="1">
      <c r="A33" s="29"/>
      <c r="B33" s="39"/>
      <c r="C33" s="44"/>
      <c r="D33" s="40">
        <v>5101030206</v>
      </c>
      <c r="E33" s="22" t="s">
        <v>44</v>
      </c>
      <c r="F33" s="41">
        <v>41977.12</v>
      </c>
      <c r="G33" s="42"/>
      <c r="H33" s="43"/>
      <c r="I33" s="43"/>
      <c r="J33" s="42"/>
      <c r="K33" s="43"/>
      <c r="L33" s="26">
        <f t="shared" si="0"/>
        <v>41977.12</v>
      </c>
    </row>
    <row r="34" spans="1:12" s="38" customFormat="1" ht="21.75" customHeight="1">
      <c r="A34" s="29"/>
      <c r="B34" s="39"/>
      <c r="C34" s="44"/>
      <c r="D34" s="40">
        <v>5101030207</v>
      </c>
      <c r="E34" s="22" t="s">
        <v>45</v>
      </c>
      <c r="F34" s="41">
        <v>4507.28</v>
      </c>
      <c r="G34" s="42"/>
      <c r="H34" s="43"/>
      <c r="I34" s="43"/>
      <c r="J34" s="42"/>
      <c r="K34" s="43"/>
      <c r="L34" s="26">
        <f t="shared" si="0"/>
        <v>4507.28</v>
      </c>
    </row>
    <row r="35" spans="1:12" s="38" customFormat="1" ht="21.75" customHeight="1">
      <c r="A35" s="29"/>
      <c r="B35" s="39"/>
      <c r="C35" s="44"/>
      <c r="D35" s="40">
        <v>5101030208</v>
      </c>
      <c r="E35" s="22" t="s">
        <v>46</v>
      </c>
      <c r="F35" s="41">
        <v>500.96</v>
      </c>
      <c r="G35" s="42"/>
      <c r="H35" s="43"/>
      <c r="I35" s="43"/>
      <c r="J35" s="42"/>
      <c r="K35" s="43"/>
      <c r="L35" s="26">
        <f t="shared" si="0"/>
        <v>500.96</v>
      </c>
    </row>
    <row r="36" spans="1:12" s="38" customFormat="1" ht="21.75" customHeight="1">
      <c r="A36" s="29"/>
      <c r="B36" s="39"/>
      <c r="C36" s="44"/>
      <c r="D36" s="40">
        <v>5102030199</v>
      </c>
      <c r="E36" s="22" t="s">
        <v>21</v>
      </c>
      <c r="F36" s="41">
        <v>991040</v>
      </c>
      <c r="G36" s="42"/>
      <c r="H36" s="43"/>
      <c r="I36" s="43"/>
      <c r="J36" s="42"/>
      <c r="K36" s="43"/>
      <c r="L36" s="26">
        <f t="shared" si="0"/>
        <v>991040</v>
      </c>
    </row>
    <row r="37" spans="1:12" s="38" customFormat="1" ht="21.75" customHeight="1">
      <c r="A37" s="29"/>
      <c r="B37" s="39"/>
      <c r="C37" s="44"/>
      <c r="D37" s="40">
        <v>5104010112</v>
      </c>
      <c r="E37" s="22" t="s">
        <v>27</v>
      </c>
      <c r="F37" s="41">
        <v>50185.55</v>
      </c>
      <c r="G37" s="42"/>
      <c r="H37" s="43"/>
      <c r="I37" s="43"/>
      <c r="J37" s="42"/>
      <c r="K37" s="43"/>
      <c r="L37" s="26">
        <f t="shared" si="0"/>
        <v>50185.55</v>
      </c>
    </row>
    <row r="38" spans="1:12" s="38" customFormat="1" ht="21.75" customHeight="1">
      <c r="A38" s="29"/>
      <c r="B38" s="39"/>
      <c r="C38" s="44"/>
      <c r="D38" s="40">
        <v>5104010113</v>
      </c>
      <c r="E38" s="22" t="s">
        <v>47</v>
      </c>
      <c r="F38" s="41">
        <v>20442.68</v>
      </c>
      <c r="G38" s="42"/>
      <c r="H38" s="43"/>
      <c r="I38" s="43"/>
      <c r="J38" s="42"/>
      <c r="K38" s="43"/>
      <c r="L38" s="26">
        <f t="shared" si="0"/>
        <v>20442.68</v>
      </c>
    </row>
    <row r="39" spans="1:12" s="38" customFormat="1" ht="21.75" customHeight="1">
      <c r="A39" s="29"/>
      <c r="B39" s="39"/>
      <c r="C39" s="44"/>
      <c r="D39" s="40">
        <v>5104020101</v>
      </c>
      <c r="E39" s="22" t="s">
        <v>48</v>
      </c>
      <c r="F39" s="41">
        <f>86665.76-8380.65</f>
        <v>78285.11</v>
      </c>
      <c r="G39" s="42"/>
      <c r="H39" s="43"/>
      <c r="I39" s="43"/>
      <c r="J39" s="42"/>
      <c r="K39" s="43"/>
      <c r="L39" s="26">
        <f t="shared" si="0"/>
        <v>78285.11</v>
      </c>
    </row>
    <row r="40" spans="1:12" s="38" customFormat="1" ht="21.75" customHeight="1">
      <c r="A40" s="29"/>
      <c r="B40" s="39"/>
      <c r="C40" s="44"/>
      <c r="D40" s="40">
        <v>5104020103</v>
      </c>
      <c r="E40" s="22" t="s">
        <v>49</v>
      </c>
      <c r="F40" s="41">
        <f>4434.18-269.41</f>
        <v>4164.77</v>
      </c>
      <c r="G40" s="42"/>
      <c r="H40" s="43"/>
      <c r="I40" s="43"/>
      <c r="J40" s="42"/>
      <c r="K40" s="43"/>
      <c r="L40" s="26">
        <f t="shared" si="0"/>
        <v>4164.77</v>
      </c>
    </row>
    <row r="41" spans="1:12" s="38" customFormat="1" ht="21.75" customHeight="1">
      <c r="A41" s="29"/>
      <c r="B41" s="39"/>
      <c r="C41" s="44"/>
      <c r="D41" s="40">
        <v>5104020105</v>
      </c>
      <c r="E41" s="22" t="s">
        <v>50</v>
      </c>
      <c r="F41" s="41">
        <v>20525.67</v>
      </c>
      <c r="G41" s="42"/>
      <c r="H41" s="43"/>
      <c r="I41" s="43"/>
      <c r="J41" s="42"/>
      <c r="K41" s="43"/>
      <c r="L41" s="26">
        <f t="shared" si="0"/>
        <v>20525.67</v>
      </c>
    </row>
    <row r="42" spans="1:12" s="38" customFormat="1" ht="21.75" customHeight="1">
      <c r="A42" s="29"/>
      <c r="B42" s="39"/>
      <c r="C42" s="44"/>
      <c r="D42" s="40">
        <v>5104020106</v>
      </c>
      <c r="E42" s="22" t="s">
        <v>51</v>
      </c>
      <c r="F42" s="41">
        <v>582.22</v>
      </c>
      <c r="G42" s="42"/>
      <c r="H42" s="43"/>
      <c r="I42" s="43"/>
      <c r="J42" s="42"/>
      <c r="K42" s="43"/>
      <c r="L42" s="26">
        <f t="shared" si="0"/>
        <v>582.22</v>
      </c>
    </row>
    <row r="43" spans="1:12" s="38" customFormat="1" ht="21.75" customHeight="1">
      <c r="A43" s="29"/>
      <c r="B43" s="39"/>
      <c r="C43" s="44"/>
      <c r="D43" s="40">
        <v>5104020107</v>
      </c>
      <c r="E43" s="22" t="s">
        <v>52</v>
      </c>
      <c r="F43" s="41">
        <v>12661.67</v>
      </c>
      <c r="G43" s="42"/>
      <c r="H43" s="43"/>
      <c r="I43" s="43"/>
      <c r="J43" s="42"/>
      <c r="K43" s="43"/>
      <c r="L43" s="26">
        <f t="shared" si="0"/>
        <v>12661.67</v>
      </c>
    </row>
    <row r="44" spans="1:12" s="38" customFormat="1" ht="21.75" customHeight="1">
      <c r="A44" s="45"/>
      <c r="B44" s="46"/>
      <c r="C44" s="31" t="s">
        <v>53</v>
      </c>
      <c r="D44" s="32"/>
      <c r="E44" s="33"/>
      <c r="F44" s="47">
        <f aca="true" t="shared" si="2" ref="F44:K44">SUM(F27:F43)</f>
        <v>3229710.2</v>
      </c>
      <c r="G44" s="48">
        <f t="shared" si="2"/>
        <v>0</v>
      </c>
      <c r="H44" s="36">
        <f t="shared" si="2"/>
        <v>0</v>
      </c>
      <c r="I44" s="36">
        <f t="shared" si="2"/>
        <v>0</v>
      </c>
      <c r="J44" s="48">
        <f t="shared" si="2"/>
        <v>0</v>
      </c>
      <c r="K44" s="36">
        <f t="shared" si="2"/>
        <v>0</v>
      </c>
      <c r="L44" s="37">
        <f t="shared" si="0"/>
        <v>3229710.2</v>
      </c>
    </row>
    <row r="45" spans="1:12" s="38" customFormat="1" ht="21.75" customHeight="1" thickBot="1">
      <c r="A45" s="49"/>
      <c r="B45" s="50"/>
      <c r="C45" s="51" t="s">
        <v>54</v>
      </c>
      <c r="D45" s="52"/>
      <c r="E45" s="53"/>
      <c r="F45" s="54">
        <f aca="true" t="shared" si="3" ref="F45:L45">SUM(F26,F44)</f>
        <v>3288716.87</v>
      </c>
      <c r="G45" s="55">
        <f t="shared" si="3"/>
        <v>3210</v>
      </c>
      <c r="H45" s="56">
        <f t="shared" si="3"/>
        <v>1235007.82</v>
      </c>
      <c r="I45" s="56">
        <f t="shared" si="3"/>
        <v>489473.08</v>
      </c>
      <c r="J45" s="55">
        <f t="shared" si="3"/>
        <v>206840</v>
      </c>
      <c r="K45" s="56">
        <f t="shared" si="3"/>
        <v>10000</v>
      </c>
      <c r="L45" s="57">
        <f t="shared" si="3"/>
        <v>5233247.7700000005</v>
      </c>
    </row>
    <row r="46" ht="19.5" thickTop="1"/>
  </sheetData>
  <sheetProtection/>
  <mergeCells count="7">
    <mergeCell ref="C45:E45"/>
    <mergeCell ref="C26:E26"/>
    <mergeCell ref="L1:L2"/>
    <mergeCell ref="A1:A2"/>
    <mergeCell ref="B1:B2"/>
    <mergeCell ref="C1:E2"/>
    <mergeCell ref="C44:E4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F12"/>
  <sheetViews>
    <sheetView workbookViewId="0" topLeftCell="A1">
      <selection activeCell="A2" sqref="A2:A7"/>
    </sheetView>
  </sheetViews>
  <sheetFormatPr defaultColWidth="9.00390625" defaultRowHeight="24" customHeight="1"/>
  <cols>
    <col min="1" max="1" width="9.875" style="62" customWidth="1"/>
    <col min="2" max="2" width="18.125" style="62" bestFit="1" customWidth="1"/>
    <col min="3" max="3" width="42.50390625" style="62" customWidth="1"/>
    <col min="4" max="4" width="23.125" style="62" bestFit="1" customWidth="1"/>
    <col min="5" max="5" width="13.75390625" style="62" customWidth="1"/>
    <col min="6" max="16384" width="9.00390625" style="62" customWidth="1"/>
  </cols>
  <sheetData>
    <row r="1" spans="1:6" ht="24" customHeight="1">
      <c r="A1" s="59" t="s">
        <v>0</v>
      </c>
      <c r="B1" s="59" t="s">
        <v>1</v>
      </c>
      <c r="C1" s="60" t="s">
        <v>55</v>
      </c>
      <c r="D1" s="60" t="s">
        <v>56</v>
      </c>
      <c r="E1" s="60" t="s">
        <v>57</v>
      </c>
      <c r="F1" s="61"/>
    </row>
    <row r="2" spans="1:5" ht="24" customHeight="1">
      <c r="A2" s="63">
        <v>700600001</v>
      </c>
      <c r="B2" s="64" t="s">
        <v>12</v>
      </c>
      <c r="C2" s="65" t="s">
        <v>4</v>
      </c>
      <c r="D2" s="65" t="s">
        <v>11</v>
      </c>
      <c r="E2" s="85"/>
    </row>
    <row r="3" spans="1:5" ht="24" customHeight="1">
      <c r="A3" s="63"/>
      <c r="B3" s="64"/>
      <c r="C3" s="65" t="s">
        <v>5</v>
      </c>
      <c r="D3" s="65" t="s">
        <v>11</v>
      </c>
      <c r="E3" s="85"/>
    </row>
    <row r="4" spans="1:5" ht="24" customHeight="1">
      <c r="A4" s="63"/>
      <c r="B4" s="64"/>
      <c r="C4" s="65" t="s">
        <v>6</v>
      </c>
      <c r="D4" s="65" t="s">
        <v>11</v>
      </c>
      <c r="E4" s="85"/>
    </row>
    <row r="5" spans="1:5" ht="24" customHeight="1">
      <c r="A5" s="63"/>
      <c r="B5" s="64"/>
      <c r="C5" s="65" t="s">
        <v>7</v>
      </c>
      <c r="D5" s="65" t="s">
        <v>11</v>
      </c>
      <c r="E5" s="85"/>
    </row>
    <row r="6" spans="1:5" ht="24" customHeight="1">
      <c r="A6" s="63"/>
      <c r="B6" s="64"/>
      <c r="C6" s="65" t="s">
        <v>8</v>
      </c>
      <c r="D6" s="65" t="s">
        <v>11</v>
      </c>
      <c r="E6" s="85"/>
    </row>
    <row r="7" spans="1:5" s="68" customFormat="1" ht="24" customHeight="1">
      <c r="A7" s="63"/>
      <c r="B7" s="64"/>
      <c r="C7" s="66" t="s">
        <v>57</v>
      </c>
      <c r="D7" s="67"/>
      <c r="E7" s="86">
        <f>SUM(E2:E6)</f>
        <v>0</v>
      </c>
    </row>
    <row r="8" spans="1:5" ht="24" customHeight="1">
      <c r="A8" s="69" t="s">
        <v>58</v>
      </c>
      <c r="B8" s="69"/>
      <c r="C8" s="69"/>
      <c r="D8" s="69"/>
      <c r="E8" s="70">
        <v>5233247.7700000005</v>
      </c>
    </row>
    <row r="9" spans="1:2" ht="24" customHeight="1">
      <c r="A9" s="71"/>
      <c r="B9" s="71"/>
    </row>
    <row r="10" spans="1:2" ht="24" customHeight="1">
      <c r="A10" s="71"/>
      <c r="B10" s="71"/>
    </row>
    <row r="11" spans="1:2" ht="24" customHeight="1">
      <c r="A11" s="61"/>
      <c r="B11" s="71"/>
    </row>
    <row r="12" spans="1:2" ht="24" customHeight="1">
      <c r="A12" s="71"/>
      <c r="B12" s="71"/>
    </row>
  </sheetData>
  <sheetProtection/>
  <mergeCells count="3">
    <mergeCell ref="A8:D8"/>
    <mergeCell ref="A2:A7"/>
    <mergeCell ref="B2:B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2013-10-17T05:05:43Z</dcterms:created>
  <dcterms:modified xsi:type="dcterms:W3CDTF">2013-10-17T05:23:56Z</dcterms:modified>
  <cp:category/>
  <cp:version/>
  <cp:contentType/>
  <cp:contentStatus/>
</cp:coreProperties>
</file>