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1240" windowHeight="9750" activeTab="0"/>
  </bookViews>
  <sheets>
    <sheet name="รายงานเงินค่าตอบแทน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user04</author>
  </authors>
  <commentList>
    <comment ref="S6" authorId="0">
      <text>
        <r>
          <rPr>
            <sz val="14"/>
            <color indexed="11"/>
            <rFont val="Tahoma"/>
            <family val="2"/>
          </rPr>
          <t>ช่องนี้ไม่ต้องบันทึกข้อมูลค่ะ</t>
        </r>
      </text>
    </comment>
    <comment ref="I6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R6" authorId="0">
      <text>
        <r>
          <rPr>
            <sz val="14"/>
            <color indexed="10"/>
            <rFont val="Tahoma"/>
            <family val="2"/>
          </rPr>
          <t>ช่องนี้ไม่ต้องบันทึกข้อมูล</t>
        </r>
      </text>
    </comment>
  </commentList>
</comments>
</file>

<file path=xl/sharedStrings.xml><?xml version="1.0" encoding="utf-8"?>
<sst xmlns="http://schemas.openxmlformats.org/spreadsheetml/2006/main" count="69" uniqueCount="55">
  <si>
    <t>แผน/ผลการเบิกจ่ายค่าตอบแทนพนักงานราชการและค่าครองชีพชั่วคราว (ตามสัญญาจ้าง) และงบดำเนินงาน - ตชว. ประกันสังคม (เพิ่มเติมฺ) ประจำปีงบประมาณ พ.ศ. 2556</t>
  </si>
  <si>
    <t>ชื่อหน่วยงาน  กองคลัง</t>
  </si>
  <si>
    <t>ตัวอย่าง</t>
  </si>
  <si>
    <t>รหัสศูนย์ต้นทุน 0700600005</t>
  </si>
  <si>
    <t>หน่วย:บาท</t>
  </si>
  <si>
    <t>ลำดับที่</t>
  </si>
  <si>
    <t>กิจกรรม</t>
  </si>
  <si>
    <t>รหัสงบประมาณที่ใช้ในการเบิกจ่าย</t>
  </si>
  <si>
    <t>รหัสกิจกรรมที่ใช้ในการเบิกจ่าย</t>
  </si>
  <si>
    <t>ได้รับงบประมาณปี 2556 (1)</t>
  </si>
  <si>
    <t>เบิกจ่ายแล้วตั้งแต่ ต.ค.55 ถึง พ.ค.56 ตามระบบ GFMIS (2)</t>
  </si>
  <si>
    <t>คงเหลือ</t>
  </si>
  <si>
    <t>แผนเบิกจ่ายเดือน มิ.ย.56 (4)</t>
  </si>
  <si>
    <t>แผนเบิกจ่ายเดือน ก.ค.56 (5)</t>
  </si>
  <si>
    <t>แผนเบิกจ่ายเดือน ส.ค.56 (6)</t>
  </si>
  <si>
    <t>แผนเบิกจ่ายเดือน ก.ย.56 (7)</t>
  </si>
  <si>
    <t>รวมแผนเบิกจ่าย (มิ.ย56 - กย.56)</t>
  </si>
  <si>
    <t>งบบุคลากร คงเหลือ (ขาด)</t>
  </si>
  <si>
    <t>งบดำเนินงาน - ตชว. ประกันสังคม (ส่วนเพิ่มเติม)</t>
  </si>
  <si>
    <t>หมายเหตุ</t>
  </si>
  <si>
    <t>จำนวนอัตรา</t>
  </si>
  <si>
    <t>จำนวนเงิน</t>
  </si>
  <si>
    <t>(3) = (1) - (2)</t>
  </si>
  <si>
    <t>(8) = (4)+(5)+(6)+(7)</t>
  </si>
  <si>
    <t>(9) = (3) - (8)</t>
  </si>
  <si>
    <t>(10)</t>
  </si>
  <si>
    <t xml:space="preserve">พัฒนาปรับปรุงพันธุ์สัตว์ </t>
  </si>
  <si>
    <t>0700679001000000</t>
  </si>
  <si>
    <t>H0932</t>
  </si>
  <si>
    <t>พัฒนาอาหารสัตว์</t>
  </si>
  <si>
    <t>H0933</t>
  </si>
  <si>
    <t>เฝ้าระวัง ป้องกัน ควบคุม บำบัดและชันสูตรโรคสัตว์</t>
  </si>
  <si>
    <t>0700679002000000</t>
  </si>
  <si>
    <t>H0934</t>
  </si>
  <si>
    <t>ป้องกัน แก้ไข และเตรียมความพร้อมรับปัญหาโรคไข้หวัดนก</t>
  </si>
  <si>
    <t>H0935</t>
  </si>
  <si>
    <t>ตรวจสอบรับรองคุณภาพสินค้าปศุสัตว์</t>
  </si>
  <si>
    <t>0700679003000000</t>
  </si>
  <si>
    <t>H0936</t>
  </si>
  <si>
    <t>ถ่ายทอดองค์ความรู้และเทคโนโลยีด้านการปศุสัตว์</t>
  </si>
  <si>
    <t>0700679004000000</t>
  </si>
  <si>
    <t>H0939</t>
  </si>
  <si>
    <t>สนับสนุนโครงการอันเนื่องมาจากพระราชดำริ</t>
  </si>
  <si>
    <t>H0940</t>
  </si>
  <si>
    <t>รวมทั้งสิ้น</t>
  </si>
  <si>
    <t>1. ทำแผนการเบิกจ่ายเงินจำแนกเป็นรายผลผลิต/กิจกรรม ตามรหัสกิจกรรมที่ใช้ในการเบิกจ่ายในระบบ GFMIS (ไม่ต้องระบุ สำนัก/กอง)</t>
  </si>
  <si>
    <t xml:space="preserve">2. อัตราคือจำนวนคนที่จ้างตามสัญญาจ้างจริง  {ตามคำสั่งกรมปศุสัตว์ ที่ พรก.18/2556, พรก.19/2556 และคำสั่ง (เพิ่มเติม)} </t>
  </si>
  <si>
    <t>3. หากหน่วยงานใดที่เบิกจ่ายเงินงบบุคลากร - ค่าตอบแทนพนักงานราชการ ตั้งแต่เดือน ตค.55 - พ.ค.56 ใช้รหัสงบประมาณไม่สัมพันธ์กับรหัสกิจกรรมในปีงบประมาณ พ.ศ. 2556</t>
  </si>
  <si>
    <t xml:space="preserve">   ขอให้หน่วยงานดำเนินการเบิกเกินส่งคืนให้ถูกต้องด่วน เนื่องจากจากกรมปศุสัตว์จะไม่จัดสรรงบประมาณในส่วนที่หน่วยงานเบิกจ่ายเงินผิด</t>
  </si>
  <si>
    <r>
      <t xml:space="preserve">4. กรอกข้อมูลลงในแบบฟอร์มพร้อมทั้งจัดส่งข้อมูลมาที่ e-mail Finance4@dld.go.th </t>
    </r>
    <r>
      <rPr>
        <b/>
        <u val="single"/>
        <sz val="18"/>
        <rFont val="TH SarabunPSK"/>
        <family val="2"/>
      </rPr>
      <t>ภายในวันที่ 6 มิถุนายน 2556 ทั้งนี้ หากไม่แจ้งภายในกำหนด หน่วยงานเป็นผู้รับผิดชอบงบประมาณในส่วนเพิ่มเติมเอง</t>
    </r>
  </si>
  <si>
    <t>5. หากมีข้อสงสัยโปรดติดต่อ ฝ่ายงบประมาณ กองคลัง กรมปศุสัตว์ โทร. 0-2653-4444 ต่อ  1645 (วันทนา/อัมพา)</t>
  </si>
  <si>
    <t>6. ดาว์นโหลดแบบฟอร์มที่เว็บไซด์ www.finance4@dld.go.th</t>
  </si>
  <si>
    <t>ลงชื่อ</t>
  </si>
  <si>
    <t>(หัวหน้าหน่วยงาน)</t>
  </si>
  <si>
    <t>****ดาว์นโหลดแบบฟอร์มที่เว็บไซด์ www.dld.go.th/finance/th หัวข้อ เรื่องด่วน****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</si>
</sst>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_);\(#,##0.0\)"/>
    <numFmt numFmtId="200" formatCode="#,##0.0"/>
    <numFmt numFmtId="201" formatCode="#,##0.00_);\(#,##0.00\)"/>
    <numFmt numFmtId="202" formatCode="#,##0.0;\-#,##0.0"/>
  </numFmts>
  <fonts count="16">
    <font>
      <sz val="10"/>
      <name val="Arial"/>
      <family val="0"/>
    </font>
    <font>
      <sz val="8"/>
      <name val="Arial"/>
      <family val="0"/>
    </font>
    <font>
      <b/>
      <sz val="16"/>
      <name val="TH SarabunPSK"/>
      <family val="2"/>
    </font>
    <font>
      <sz val="14"/>
      <name val="TH SarabunPSK"/>
      <family val="2"/>
    </font>
    <font>
      <b/>
      <sz val="25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3"/>
      <name val="TH SarabunPSK"/>
      <family val="2"/>
    </font>
    <font>
      <b/>
      <u val="single"/>
      <sz val="16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sz val="20"/>
      <name val="TH SarabunPSK"/>
      <family val="2"/>
    </font>
    <font>
      <sz val="14"/>
      <color indexed="11"/>
      <name val="Tahoma"/>
      <family val="2"/>
    </font>
    <font>
      <b/>
      <sz val="14"/>
      <color indexed="33"/>
      <name val="Tahoma"/>
      <family val="2"/>
    </font>
    <font>
      <sz val="14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9" fontId="3" fillId="0" borderId="0" xfId="0" applyNumberFormat="1" applyFont="1" applyFill="1" applyAlignment="1" applyProtection="1">
      <alignment/>
      <protection locked="0"/>
    </xf>
    <xf numFmtId="39" fontId="3" fillId="0" borderId="0" xfId="0" applyNumberFormat="1" applyFont="1" applyFill="1" applyAlignment="1" applyProtection="1">
      <alignment horizontal="center" vertical="center"/>
      <protection locked="0"/>
    </xf>
    <xf numFmtId="201" fontId="3" fillId="0" borderId="1" xfId="0" applyNumberFormat="1" applyFont="1" applyFill="1" applyBorder="1" applyAlignment="1" applyProtection="1">
      <alignment vertical="center"/>
      <protection/>
    </xf>
    <xf numFmtId="39" fontId="3" fillId="0" borderId="1" xfId="0" applyNumberFormat="1" applyFont="1" applyFill="1" applyBorder="1" applyAlignment="1" applyProtection="1">
      <alignment horizontal="center" vertical="center"/>
      <protection/>
    </xf>
    <xf numFmtId="39" fontId="3" fillId="0" borderId="0" xfId="0" applyNumberFormat="1" applyFont="1" applyFill="1" applyAlignment="1" applyProtection="1">
      <alignment vertical="center"/>
      <protection locked="0"/>
    </xf>
    <xf numFmtId="39" fontId="3" fillId="0" borderId="2" xfId="0" applyNumberFormat="1" applyFont="1" applyFill="1" applyBorder="1" applyAlignment="1" applyProtection="1">
      <alignment horizontal="center" vertical="center"/>
      <protection/>
    </xf>
    <xf numFmtId="37" fontId="3" fillId="0" borderId="2" xfId="0" applyNumberFormat="1" applyFont="1" applyFill="1" applyBorder="1" applyAlignment="1" applyProtection="1">
      <alignment horizontal="center" vertical="justify"/>
      <protection/>
    </xf>
    <xf numFmtId="39" fontId="3" fillId="0" borderId="2" xfId="0" applyNumberFormat="1" applyFont="1" applyFill="1" applyBorder="1" applyAlignment="1" applyProtection="1">
      <alignment vertical="justify"/>
      <protection/>
    </xf>
    <xf numFmtId="201" fontId="3" fillId="0" borderId="2" xfId="0" applyNumberFormat="1" applyFont="1" applyFill="1" applyBorder="1" applyAlignment="1" applyProtection="1">
      <alignment vertical="justify"/>
      <protection/>
    </xf>
    <xf numFmtId="39" fontId="3" fillId="0" borderId="2" xfId="0" applyNumberFormat="1" applyFont="1" applyFill="1" applyBorder="1" applyAlignment="1" applyProtection="1">
      <alignment horizontal="center" vertical="justify"/>
      <protection/>
    </xf>
    <xf numFmtId="39" fontId="3" fillId="0" borderId="0" xfId="0" applyNumberFormat="1" applyFont="1" applyFill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/>
      <protection locked="0"/>
    </xf>
    <xf numFmtId="39" fontId="3" fillId="0" borderId="0" xfId="0" applyNumberFormat="1" applyFont="1" applyFill="1" applyBorder="1" applyAlignment="1" applyProtection="1">
      <alignment horizontal="center" vertical="center"/>
      <protection locked="0"/>
    </xf>
    <xf numFmtId="37" fontId="3" fillId="0" borderId="0" xfId="0" applyNumberFormat="1" applyFont="1" applyFill="1" applyBorder="1" applyAlignment="1" applyProtection="1">
      <alignment vertical="center"/>
      <protection/>
    </xf>
    <xf numFmtId="39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center" vertical="center"/>
      <protection locked="0"/>
    </xf>
    <xf numFmtId="39" fontId="3" fillId="0" borderId="0" xfId="0" applyNumberFormat="1" applyFont="1" applyFill="1" applyBorder="1" applyAlignment="1" applyProtection="1">
      <alignment horizontal="center" vertical="center"/>
      <protection/>
    </xf>
    <xf numFmtId="39" fontId="2" fillId="0" borderId="0" xfId="0" applyNumberFormat="1" applyFont="1" applyFill="1" applyAlignment="1" applyProtection="1">
      <alignment horizontal="center" vertical="center"/>
      <protection/>
    </xf>
    <xf numFmtId="39" fontId="2" fillId="0" borderId="0" xfId="0" applyNumberFormat="1" applyFont="1" applyFill="1" applyAlignment="1" applyProtection="1">
      <alignment vertical="center"/>
      <protection/>
    </xf>
    <xf numFmtId="39" fontId="2" fillId="0" borderId="0" xfId="0" applyNumberFormat="1" applyFont="1" applyFill="1" applyAlignment="1" applyProtection="1">
      <alignment horizontal="center" vertical="center"/>
      <protection/>
    </xf>
    <xf numFmtId="39" fontId="5" fillId="0" borderId="0" xfId="0" applyNumberFormat="1" applyFont="1" applyFill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39" fontId="5" fillId="0" borderId="0" xfId="0" applyNumberFormat="1" applyFont="1" applyFill="1" applyAlignment="1" applyProtection="1">
      <alignment/>
      <protection/>
    </xf>
    <xf numFmtId="39" fontId="5" fillId="0" borderId="0" xfId="0" applyNumberFormat="1" applyFont="1" applyFill="1" applyAlignment="1" applyProtection="1">
      <alignment horizontal="center"/>
      <protection/>
    </xf>
    <xf numFmtId="39" fontId="5" fillId="0" borderId="0" xfId="0" applyNumberFormat="1" applyFont="1" applyFill="1" applyAlignment="1" applyProtection="1">
      <alignment horizontal="center" vertical="center"/>
      <protection/>
    </xf>
    <xf numFmtId="39" fontId="3" fillId="0" borderId="1" xfId="0" applyNumberFormat="1" applyFont="1" applyFill="1" applyBorder="1" applyAlignment="1" applyProtection="1">
      <alignment horizontal="center" vertical="center" wrapText="1"/>
      <protection/>
    </xf>
    <xf numFmtId="39" fontId="3" fillId="0" borderId="3" xfId="0" applyNumberFormat="1" applyFont="1" applyFill="1" applyBorder="1" applyAlignment="1" applyProtection="1">
      <alignment horizontal="center" vertical="center" wrapText="1"/>
      <protection/>
    </xf>
    <xf numFmtId="39" fontId="3" fillId="0" borderId="4" xfId="0" applyNumberFormat="1" applyFont="1" applyFill="1" applyBorder="1" applyAlignment="1" applyProtection="1">
      <alignment horizontal="center" vertical="center" wrapText="1"/>
      <protection/>
    </xf>
    <xf numFmtId="39" fontId="3" fillId="0" borderId="1" xfId="0" applyNumberFormat="1" applyFont="1" applyFill="1" applyBorder="1" applyAlignment="1" applyProtection="1">
      <alignment horizontal="center" vertical="center" wrapText="1"/>
      <protection/>
    </xf>
    <xf numFmtId="39" fontId="7" fillId="0" borderId="1" xfId="0" applyNumberFormat="1" applyFont="1" applyFill="1" applyBorder="1" applyAlignment="1" applyProtection="1">
      <alignment horizontal="center" vertical="center" wrapText="1"/>
      <protection/>
    </xf>
    <xf numFmtId="39" fontId="3" fillId="0" borderId="5" xfId="0" applyNumberFormat="1" applyFont="1" applyFill="1" applyBorder="1" applyAlignment="1" applyProtection="1">
      <alignment horizontal="center" vertical="center" wrapText="1"/>
      <protection/>
    </xf>
    <xf numFmtId="37" fontId="3" fillId="0" borderId="2" xfId="0" applyNumberFormat="1" applyFont="1" applyFill="1" applyBorder="1" applyAlignment="1" applyProtection="1">
      <alignment horizontal="center" vertical="center" wrapText="1"/>
      <protection/>
    </xf>
    <xf numFmtId="39" fontId="3" fillId="0" borderId="5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37" fontId="3" fillId="0" borderId="1" xfId="0" applyNumberFormat="1" applyFont="1" applyFill="1" applyBorder="1" applyAlignment="1" applyProtection="1">
      <alignment horizontal="center" vertical="center" wrapText="1"/>
      <protection/>
    </xf>
    <xf numFmtId="39" fontId="3" fillId="0" borderId="1" xfId="0" applyNumberFormat="1" applyFont="1" applyFill="1" applyBorder="1" applyAlignment="1" applyProtection="1">
      <alignment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37" fontId="3" fillId="0" borderId="1" xfId="0" applyNumberFormat="1" applyFont="1" applyFill="1" applyBorder="1" applyAlignment="1" applyProtection="1">
      <alignment horizontal="center" vertical="center"/>
      <protection/>
    </xf>
    <xf numFmtId="39" fontId="3" fillId="0" borderId="1" xfId="0" applyNumberFormat="1" applyFont="1" applyFill="1" applyBorder="1" applyAlignment="1" applyProtection="1">
      <alignment vertical="center"/>
      <protection/>
    </xf>
    <xf numFmtId="39" fontId="3" fillId="0" borderId="2" xfId="0" applyNumberFormat="1" applyFont="1" applyFill="1" applyBorder="1" applyAlignment="1" applyProtection="1">
      <alignment vertical="center" wrapText="1"/>
      <protection/>
    </xf>
    <xf numFmtId="37" fontId="3" fillId="0" borderId="2" xfId="0" applyNumberFormat="1" applyFont="1" applyFill="1" applyBorder="1" applyAlignment="1" applyProtection="1">
      <alignment horizontal="center" vertical="center"/>
      <protection/>
    </xf>
    <xf numFmtId="39" fontId="3" fillId="0" borderId="2" xfId="0" applyNumberFormat="1" applyFont="1" applyFill="1" applyBorder="1" applyAlignment="1" applyProtection="1">
      <alignment vertic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39" fontId="8" fillId="0" borderId="0" xfId="0" applyNumberFormat="1" applyFont="1" applyFill="1" applyAlignment="1" applyProtection="1">
      <alignment/>
      <protection/>
    </xf>
    <xf numFmtId="39" fontId="9" fillId="0" borderId="0" xfId="0" applyNumberFormat="1" applyFont="1" applyFill="1" applyAlignment="1" applyProtection="1">
      <alignment/>
      <protection/>
    </xf>
    <xf numFmtId="39" fontId="10" fillId="0" borderId="0" xfId="0" applyNumberFormat="1" applyFont="1" applyFill="1" applyAlignment="1" applyProtection="1">
      <alignment/>
      <protection/>
    </xf>
    <xf numFmtId="39" fontId="11" fillId="0" borderId="0" xfId="0" applyNumberFormat="1" applyFont="1" applyFill="1" applyAlignment="1" applyProtection="1">
      <alignment/>
      <protection/>
    </xf>
    <xf numFmtId="39" fontId="11" fillId="0" borderId="0" xfId="0" applyNumberFormat="1" applyFont="1" applyFill="1" applyAlignment="1" applyProtection="1">
      <alignment horizontal="center"/>
      <protection/>
    </xf>
    <xf numFmtId="39" fontId="11" fillId="0" borderId="0" xfId="0" applyNumberFormat="1" applyFont="1" applyFill="1" applyAlignment="1" applyProtection="1">
      <alignment horizontal="center"/>
      <protection/>
    </xf>
    <xf numFmtId="39" fontId="4" fillId="2" borderId="3" xfId="0" applyNumberFormat="1" applyFont="1" applyFill="1" applyBorder="1" applyAlignment="1" applyProtection="1">
      <alignment horizontal="center" vertical="center"/>
      <protection/>
    </xf>
    <xf numFmtId="39" fontId="4" fillId="2" borderId="6" xfId="0" applyNumberFormat="1" applyFont="1" applyFill="1" applyBorder="1" applyAlignment="1" applyProtection="1">
      <alignment horizontal="center" vertical="center"/>
      <protection/>
    </xf>
    <xf numFmtId="39" fontId="4" fillId="2" borderId="4" xfId="0" applyNumberFormat="1" applyFont="1" applyFill="1" applyBorder="1" applyAlignment="1" applyProtection="1">
      <alignment horizontal="center" vertical="center"/>
      <protection/>
    </xf>
    <xf numFmtId="39" fontId="6" fillId="3" borderId="3" xfId="0" applyNumberFormat="1" applyFont="1" applyFill="1" applyBorder="1" applyAlignment="1" applyProtection="1">
      <alignment horizontal="center" vertical="center"/>
      <protection/>
    </xf>
    <xf numFmtId="39" fontId="6" fillId="3" borderId="6" xfId="0" applyNumberFormat="1" applyFont="1" applyFill="1" applyBorder="1" applyAlignment="1" applyProtection="1">
      <alignment horizontal="center" vertical="center"/>
      <protection/>
    </xf>
    <xf numFmtId="39" fontId="6" fillId="3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22</xdr:row>
      <xdr:rowOff>295275</xdr:rowOff>
    </xdr:from>
    <xdr:to>
      <xdr:col>20</xdr:col>
      <xdr:colOff>9525</xdr:colOff>
      <xdr:row>22</xdr:row>
      <xdr:rowOff>295275</xdr:rowOff>
    </xdr:to>
    <xdr:sp>
      <xdr:nvSpPr>
        <xdr:cNvPr id="1" name="Line 4"/>
        <xdr:cNvSpPr>
          <a:spLocks/>
        </xdr:cNvSpPr>
      </xdr:nvSpPr>
      <xdr:spPr>
        <a:xfrm>
          <a:off x="11849100" y="11563350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1028700</xdr:colOff>
      <xdr:row>20</xdr:row>
      <xdr:rowOff>57150</xdr:rowOff>
    </xdr:from>
    <xdr:to>
      <xdr:col>18</xdr:col>
      <xdr:colOff>314325</xdr:colOff>
      <xdr:row>22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13134975" y="10620375"/>
          <a:ext cx="552450" cy="781050"/>
        </a:xfrm>
        <a:prstGeom prst="downArrow">
          <a:avLst/>
        </a:prstGeom>
        <a:solidFill>
          <a:srgbClr val="FF00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SheetLayoutView="100" workbookViewId="0" topLeftCell="A1">
      <selection activeCell="H8" sqref="H8"/>
    </sheetView>
  </sheetViews>
  <sheetFormatPr defaultColWidth="9.140625" defaultRowHeight="12.75"/>
  <cols>
    <col min="1" max="1" width="5.00390625" style="11" customWidth="1"/>
    <col min="2" max="2" width="21.57421875" style="1" customWidth="1"/>
    <col min="3" max="3" width="17.28125" style="1" customWidth="1"/>
    <col min="4" max="4" width="8.00390625" style="1" customWidth="1"/>
    <col min="5" max="5" width="7.00390625" style="12" customWidth="1"/>
    <col min="6" max="6" width="12.57421875" style="1" customWidth="1"/>
    <col min="7" max="7" width="7.28125" style="12" customWidth="1"/>
    <col min="8" max="8" width="12.28125" style="1" customWidth="1"/>
    <col min="9" max="9" width="12.8515625" style="1" customWidth="1"/>
    <col min="10" max="10" width="6.57421875" style="12" customWidth="1"/>
    <col min="11" max="11" width="12.8515625" style="1" customWidth="1"/>
    <col min="12" max="12" width="8.140625" style="12" customWidth="1"/>
    <col min="13" max="13" width="11.7109375" style="1" customWidth="1"/>
    <col min="14" max="14" width="7.28125" style="12" customWidth="1"/>
    <col min="15" max="15" width="11.8515625" style="1" customWidth="1"/>
    <col min="16" max="16" width="7.421875" style="12" customWidth="1"/>
    <col min="17" max="17" width="11.8515625" style="1" customWidth="1"/>
    <col min="18" max="18" width="19.00390625" style="11" customWidth="1"/>
    <col min="19" max="19" width="13.28125" style="11" customWidth="1"/>
    <col min="20" max="20" width="13.421875" style="11" customWidth="1"/>
    <col min="21" max="21" width="21.00390625" style="11" customWidth="1"/>
    <col min="22" max="16384" width="9.140625" style="1" customWidth="1"/>
  </cols>
  <sheetData>
    <row r="1" spans="1:21" ht="25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2.25" customHeight="1">
      <c r="A2" s="19" t="s">
        <v>1</v>
      </c>
      <c r="B2" s="20"/>
      <c r="C2" s="20"/>
      <c r="D2" s="20"/>
      <c r="E2" s="20"/>
      <c r="F2" s="20"/>
      <c r="G2" s="20"/>
      <c r="H2" s="52" t="s">
        <v>2</v>
      </c>
      <c r="I2" s="53"/>
      <c r="J2" s="53"/>
      <c r="K2" s="53"/>
      <c r="L2" s="53"/>
      <c r="M2" s="53"/>
      <c r="N2" s="53"/>
      <c r="O2" s="53"/>
      <c r="P2" s="53"/>
      <c r="Q2" s="54"/>
      <c r="R2" s="20"/>
      <c r="S2" s="20"/>
      <c r="T2" s="20"/>
      <c r="U2" s="20"/>
    </row>
    <row r="3" spans="1:21" ht="33" customHeight="1">
      <c r="A3" s="19" t="s">
        <v>3</v>
      </c>
      <c r="B3" s="21"/>
      <c r="C3" s="21"/>
      <c r="D3" s="21"/>
      <c r="E3" s="22"/>
      <c r="F3" s="21"/>
      <c r="G3" s="22"/>
      <c r="H3" s="55" t="s">
        <v>54</v>
      </c>
      <c r="I3" s="56"/>
      <c r="J3" s="56"/>
      <c r="K3" s="56"/>
      <c r="L3" s="56"/>
      <c r="M3" s="56"/>
      <c r="N3" s="56"/>
      <c r="O3" s="56"/>
      <c r="P3" s="56"/>
      <c r="Q3" s="57"/>
      <c r="R3" s="24"/>
      <c r="S3" s="25"/>
      <c r="T3" s="25"/>
      <c r="U3" s="25" t="s">
        <v>4</v>
      </c>
    </row>
    <row r="4" spans="1:21" ht="130.5">
      <c r="A4" s="26" t="s">
        <v>5</v>
      </c>
      <c r="B4" s="26" t="s">
        <v>6</v>
      </c>
      <c r="C4" s="26" t="s">
        <v>7</v>
      </c>
      <c r="D4" s="26" t="s">
        <v>8</v>
      </c>
      <c r="E4" s="27" t="s">
        <v>9</v>
      </c>
      <c r="F4" s="28"/>
      <c r="G4" s="27" t="s">
        <v>10</v>
      </c>
      <c r="H4" s="28"/>
      <c r="I4" s="29" t="s">
        <v>11</v>
      </c>
      <c r="J4" s="27" t="s">
        <v>12</v>
      </c>
      <c r="K4" s="28"/>
      <c r="L4" s="27" t="s">
        <v>13</v>
      </c>
      <c r="M4" s="28"/>
      <c r="N4" s="27" t="s">
        <v>14</v>
      </c>
      <c r="O4" s="28"/>
      <c r="P4" s="27" t="s">
        <v>15</v>
      </c>
      <c r="Q4" s="28"/>
      <c r="R4" s="30" t="s">
        <v>16</v>
      </c>
      <c r="S4" s="29" t="s">
        <v>17</v>
      </c>
      <c r="T4" s="29" t="s">
        <v>18</v>
      </c>
      <c r="U4" s="26" t="s">
        <v>19</v>
      </c>
    </row>
    <row r="5" spans="1:21" s="2" customFormat="1" ht="87">
      <c r="A5" s="31"/>
      <c r="B5" s="31"/>
      <c r="C5" s="31"/>
      <c r="D5" s="31"/>
      <c r="E5" s="32" t="s">
        <v>20</v>
      </c>
      <c r="F5" s="6" t="s">
        <v>21</v>
      </c>
      <c r="G5" s="32" t="s">
        <v>20</v>
      </c>
      <c r="H5" s="6" t="s">
        <v>21</v>
      </c>
      <c r="I5" s="33" t="s">
        <v>22</v>
      </c>
      <c r="J5" s="32" t="s">
        <v>20</v>
      </c>
      <c r="K5" s="32" t="s">
        <v>21</v>
      </c>
      <c r="L5" s="32" t="s">
        <v>20</v>
      </c>
      <c r="M5" s="32" t="s">
        <v>21</v>
      </c>
      <c r="N5" s="32" t="s">
        <v>20</v>
      </c>
      <c r="O5" s="32" t="s">
        <v>21</v>
      </c>
      <c r="P5" s="32" t="s">
        <v>20</v>
      </c>
      <c r="Q5" s="32" t="s">
        <v>21</v>
      </c>
      <c r="R5" s="33" t="s">
        <v>23</v>
      </c>
      <c r="S5" s="33" t="s">
        <v>24</v>
      </c>
      <c r="T5" s="34" t="s">
        <v>25</v>
      </c>
      <c r="U5" s="31"/>
    </row>
    <row r="6" spans="1:21" s="5" customFormat="1" ht="30.75" customHeight="1">
      <c r="A6" s="35">
        <v>1</v>
      </c>
      <c r="B6" s="36" t="s">
        <v>26</v>
      </c>
      <c r="C6" s="37" t="s">
        <v>27</v>
      </c>
      <c r="D6" s="37" t="s">
        <v>28</v>
      </c>
      <c r="E6" s="38">
        <v>2</v>
      </c>
      <c r="F6" s="39">
        <v>360000</v>
      </c>
      <c r="G6" s="38">
        <v>2</v>
      </c>
      <c r="H6" s="39">
        <v>223476.1</v>
      </c>
      <c r="I6" s="3">
        <f aca="true" t="shared" si="0" ref="I6:I12">+F6-H6</f>
        <v>136523.9</v>
      </c>
      <c r="J6" s="38">
        <v>2</v>
      </c>
      <c r="K6" s="39">
        <f>17950*2</f>
        <v>35900</v>
      </c>
      <c r="L6" s="38">
        <v>2</v>
      </c>
      <c r="M6" s="39">
        <v>35900</v>
      </c>
      <c r="N6" s="38">
        <v>2</v>
      </c>
      <c r="O6" s="39">
        <v>35900</v>
      </c>
      <c r="P6" s="38">
        <v>2</v>
      </c>
      <c r="Q6" s="39">
        <v>35900</v>
      </c>
      <c r="R6" s="4">
        <f aca="true" t="shared" si="1" ref="R6:R12">SUM(K6+M6+O6+Q6)</f>
        <v>143600</v>
      </c>
      <c r="S6" s="3">
        <f aca="true" t="shared" si="2" ref="S6:S12">SUM(I6-R6)</f>
        <v>-7076.100000000006</v>
      </c>
      <c r="T6" s="3"/>
      <c r="U6" s="4"/>
    </row>
    <row r="7" spans="1:21" s="5" customFormat="1" ht="33.75" customHeight="1">
      <c r="A7" s="35">
        <v>2</v>
      </c>
      <c r="B7" s="40" t="s">
        <v>29</v>
      </c>
      <c r="C7" s="37" t="s">
        <v>27</v>
      </c>
      <c r="D7" s="37" t="s">
        <v>30</v>
      </c>
      <c r="E7" s="41">
        <v>1</v>
      </c>
      <c r="F7" s="42">
        <f>15000*12</f>
        <v>180000</v>
      </c>
      <c r="G7" s="41">
        <v>1</v>
      </c>
      <c r="H7" s="42">
        <v>119148.6</v>
      </c>
      <c r="I7" s="3">
        <f t="shared" si="0"/>
        <v>60851.399999999994</v>
      </c>
      <c r="J7" s="41">
        <v>1</v>
      </c>
      <c r="K7" s="42">
        <v>16510</v>
      </c>
      <c r="L7" s="41">
        <v>1</v>
      </c>
      <c r="M7" s="42">
        <v>16510</v>
      </c>
      <c r="N7" s="41">
        <v>1</v>
      </c>
      <c r="O7" s="42">
        <v>16510</v>
      </c>
      <c r="P7" s="41">
        <v>1</v>
      </c>
      <c r="Q7" s="42">
        <v>16510</v>
      </c>
      <c r="R7" s="4">
        <f t="shared" si="1"/>
        <v>66040</v>
      </c>
      <c r="S7" s="3">
        <f t="shared" si="2"/>
        <v>-5188.600000000006</v>
      </c>
      <c r="T7" s="3"/>
      <c r="U7" s="6"/>
    </row>
    <row r="8" spans="1:21" s="5" customFormat="1" ht="48" customHeight="1">
      <c r="A8" s="35">
        <v>3</v>
      </c>
      <c r="B8" s="40" t="s">
        <v>31</v>
      </c>
      <c r="C8" s="37" t="s">
        <v>32</v>
      </c>
      <c r="D8" s="37" t="s">
        <v>33</v>
      </c>
      <c r="E8" s="41">
        <v>2</v>
      </c>
      <c r="F8" s="42">
        <v>360000</v>
      </c>
      <c r="G8" s="41">
        <v>2</v>
      </c>
      <c r="H8" s="42">
        <f>15000*2*8</f>
        <v>240000</v>
      </c>
      <c r="I8" s="3">
        <f t="shared" si="0"/>
        <v>120000</v>
      </c>
      <c r="J8" s="41">
        <v>2</v>
      </c>
      <c r="K8" s="42">
        <f>15960*2</f>
        <v>31920</v>
      </c>
      <c r="L8" s="41">
        <v>2</v>
      </c>
      <c r="M8" s="42">
        <v>31920</v>
      </c>
      <c r="N8" s="41">
        <v>2</v>
      </c>
      <c r="O8" s="42">
        <v>31920</v>
      </c>
      <c r="P8" s="41">
        <v>2</v>
      </c>
      <c r="Q8" s="42">
        <v>31920</v>
      </c>
      <c r="R8" s="4">
        <f t="shared" si="1"/>
        <v>127680</v>
      </c>
      <c r="S8" s="3">
        <f t="shared" si="2"/>
        <v>-7680</v>
      </c>
      <c r="T8" s="3"/>
      <c r="U8" s="6"/>
    </row>
    <row r="9" spans="1:21" s="5" customFormat="1" ht="65.25">
      <c r="A9" s="35">
        <v>4</v>
      </c>
      <c r="B9" s="40" t="s">
        <v>34</v>
      </c>
      <c r="C9" s="37" t="s">
        <v>32</v>
      </c>
      <c r="D9" s="37" t="s">
        <v>35</v>
      </c>
      <c r="E9" s="41">
        <v>1</v>
      </c>
      <c r="F9" s="42">
        <v>180000</v>
      </c>
      <c r="G9" s="41">
        <v>1</v>
      </c>
      <c r="H9" s="42">
        <f>18000*8</f>
        <v>144000</v>
      </c>
      <c r="I9" s="3">
        <f t="shared" si="0"/>
        <v>36000</v>
      </c>
      <c r="J9" s="41">
        <v>1</v>
      </c>
      <c r="K9" s="42">
        <v>17590</v>
      </c>
      <c r="L9" s="41">
        <v>1</v>
      </c>
      <c r="M9" s="42">
        <v>17590</v>
      </c>
      <c r="N9" s="41">
        <v>1</v>
      </c>
      <c r="O9" s="42">
        <v>17590</v>
      </c>
      <c r="P9" s="41">
        <v>1</v>
      </c>
      <c r="Q9" s="42">
        <v>17590</v>
      </c>
      <c r="R9" s="4">
        <f t="shared" si="1"/>
        <v>70360</v>
      </c>
      <c r="S9" s="3">
        <f t="shared" si="2"/>
        <v>-34360</v>
      </c>
      <c r="T9" s="3"/>
      <c r="U9" s="6"/>
    </row>
    <row r="10" spans="1:21" s="5" customFormat="1" ht="43.5">
      <c r="A10" s="35">
        <v>5</v>
      </c>
      <c r="B10" s="40" t="s">
        <v>36</v>
      </c>
      <c r="C10" s="37" t="s">
        <v>37</v>
      </c>
      <c r="D10" s="37" t="s">
        <v>38</v>
      </c>
      <c r="E10" s="41">
        <v>1</v>
      </c>
      <c r="F10" s="42">
        <v>180000</v>
      </c>
      <c r="G10" s="41">
        <v>1</v>
      </c>
      <c r="H10" s="42">
        <v>144000</v>
      </c>
      <c r="I10" s="3">
        <f t="shared" si="0"/>
        <v>36000</v>
      </c>
      <c r="J10" s="41">
        <v>1</v>
      </c>
      <c r="K10" s="42">
        <v>16680</v>
      </c>
      <c r="L10" s="41">
        <v>1</v>
      </c>
      <c r="M10" s="42">
        <v>16680</v>
      </c>
      <c r="N10" s="41">
        <v>1</v>
      </c>
      <c r="O10" s="42">
        <v>16680</v>
      </c>
      <c r="P10" s="41">
        <v>1</v>
      </c>
      <c r="Q10" s="42">
        <v>16680</v>
      </c>
      <c r="R10" s="4">
        <f t="shared" si="1"/>
        <v>66720</v>
      </c>
      <c r="S10" s="3">
        <f t="shared" si="2"/>
        <v>-30720</v>
      </c>
      <c r="T10" s="3"/>
      <c r="U10" s="6"/>
    </row>
    <row r="11" spans="1:21" s="5" customFormat="1" ht="42" customHeight="1">
      <c r="A11" s="35">
        <v>6</v>
      </c>
      <c r="B11" s="40" t="s">
        <v>39</v>
      </c>
      <c r="C11" s="37" t="s">
        <v>40</v>
      </c>
      <c r="D11" s="37" t="s">
        <v>41</v>
      </c>
      <c r="E11" s="41">
        <v>8</v>
      </c>
      <c r="F11" s="42">
        <f>180000*8</f>
        <v>1440000</v>
      </c>
      <c r="G11" s="41">
        <v>8</v>
      </c>
      <c r="H11" s="42">
        <f>258120+811720</f>
        <v>1069840</v>
      </c>
      <c r="I11" s="3">
        <f t="shared" si="0"/>
        <v>370160</v>
      </c>
      <c r="J11" s="41">
        <v>8</v>
      </c>
      <c r="K11" s="42">
        <f>16520+17860+16680+15960+10640+12240+12240</f>
        <v>102140</v>
      </c>
      <c r="L11" s="41">
        <v>8</v>
      </c>
      <c r="M11" s="42">
        <v>102140</v>
      </c>
      <c r="N11" s="41">
        <v>8</v>
      </c>
      <c r="O11" s="42">
        <v>102140</v>
      </c>
      <c r="P11" s="41">
        <v>8</v>
      </c>
      <c r="Q11" s="42">
        <v>102140</v>
      </c>
      <c r="R11" s="4">
        <f t="shared" si="1"/>
        <v>408560</v>
      </c>
      <c r="S11" s="3">
        <f t="shared" si="2"/>
        <v>-38400</v>
      </c>
      <c r="T11" s="3"/>
      <c r="U11" s="6"/>
    </row>
    <row r="12" spans="1:21" s="5" customFormat="1" ht="43.5">
      <c r="A12" s="35">
        <v>7</v>
      </c>
      <c r="B12" s="40" t="s">
        <v>42</v>
      </c>
      <c r="C12" s="37" t="s">
        <v>40</v>
      </c>
      <c r="D12" s="37" t="s">
        <v>43</v>
      </c>
      <c r="E12" s="41"/>
      <c r="F12" s="42"/>
      <c r="G12" s="41"/>
      <c r="H12" s="42"/>
      <c r="I12" s="3">
        <f t="shared" si="0"/>
        <v>0</v>
      </c>
      <c r="J12" s="41"/>
      <c r="K12" s="42"/>
      <c r="L12" s="41"/>
      <c r="M12" s="42"/>
      <c r="N12" s="41"/>
      <c r="O12" s="42"/>
      <c r="P12" s="41"/>
      <c r="Q12" s="42"/>
      <c r="R12" s="4">
        <f t="shared" si="1"/>
        <v>0</v>
      </c>
      <c r="S12" s="3">
        <f t="shared" si="2"/>
        <v>0</v>
      </c>
      <c r="T12" s="3"/>
      <c r="U12" s="6"/>
    </row>
    <row r="13" spans="1:21" s="5" customFormat="1" ht="28.5" customHeight="1">
      <c r="A13" s="10"/>
      <c r="B13" s="10" t="s">
        <v>44</v>
      </c>
      <c r="C13" s="10"/>
      <c r="D13" s="10"/>
      <c r="E13" s="7">
        <f aca="true" t="shared" si="3" ref="E13:S13">SUM(E6:E12)</f>
        <v>15</v>
      </c>
      <c r="F13" s="8">
        <f t="shared" si="3"/>
        <v>2700000</v>
      </c>
      <c r="G13" s="7">
        <f t="shared" si="3"/>
        <v>15</v>
      </c>
      <c r="H13" s="8">
        <f t="shared" si="3"/>
        <v>1940464.7</v>
      </c>
      <c r="I13" s="9">
        <f t="shared" si="3"/>
        <v>759535.3</v>
      </c>
      <c r="J13" s="7">
        <f t="shared" si="3"/>
        <v>15</v>
      </c>
      <c r="K13" s="10">
        <f t="shared" si="3"/>
        <v>220740</v>
      </c>
      <c r="L13" s="7">
        <f t="shared" si="3"/>
        <v>15</v>
      </c>
      <c r="M13" s="10">
        <f t="shared" si="3"/>
        <v>220740</v>
      </c>
      <c r="N13" s="7">
        <f t="shared" si="3"/>
        <v>15</v>
      </c>
      <c r="O13" s="10">
        <f t="shared" si="3"/>
        <v>220740</v>
      </c>
      <c r="P13" s="7">
        <f t="shared" si="3"/>
        <v>15</v>
      </c>
      <c r="Q13" s="10">
        <f t="shared" si="3"/>
        <v>220740</v>
      </c>
      <c r="R13" s="10">
        <f t="shared" si="3"/>
        <v>882960</v>
      </c>
      <c r="S13" s="9">
        <f t="shared" si="3"/>
        <v>-123424.70000000001</v>
      </c>
      <c r="T13" s="9"/>
      <c r="U13" s="10"/>
    </row>
    <row r="14" spans="1:21" ht="21.75">
      <c r="A14" s="43"/>
      <c r="B14" s="44"/>
      <c r="C14" s="44"/>
      <c r="D14" s="44"/>
      <c r="E14" s="45"/>
      <c r="F14" s="44"/>
      <c r="G14" s="45"/>
      <c r="H14" s="44"/>
      <c r="I14" s="44"/>
      <c r="J14" s="45"/>
      <c r="K14" s="44"/>
      <c r="L14" s="45"/>
      <c r="M14" s="44"/>
      <c r="N14" s="45"/>
      <c r="O14" s="44"/>
      <c r="P14" s="45"/>
      <c r="Q14" s="44"/>
      <c r="R14" s="43"/>
      <c r="S14" s="43"/>
      <c r="T14" s="43"/>
      <c r="U14" s="43"/>
    </row>
    <row r="15" spans="1:21" ht="27.75">
      <c r="A15" s="43"/>
      <c r="B15" s="46" t="s">
        <v>19</v>
      </c>
      <c r="C15" s="47" t="s">
        <v>45</v>
      </c>
      <c r="D15" s="23"/>
      <c r="E15" s="45"/>
      <c r="F15" s="44"/>
      <c r="G15" s="45"/>
      <c r="H15" s="44"/>
      <c r="I15" s="44"/>
      <c r="J15" s="45"/>
      <c r="K15" s="44"/>
      <c r="L15" s="45"/>
      <c r="M15" s="44"/>
      <c r="N15" s="44"/>
      <c r="O15" s="44"/>
      <c r="P15" s="45"/>
      <c r="Q15" s="44"/>
      <c r="R15" s="43"/>
      <c r="S15" s="43"/>
      <c r="T15" s="43"/>
      <c r="U15" s="43"/>
    </row>
    <row r="16" spans="1:21" ht="27.75">
      <c r="A16" s="43"/>
      <c r="B16" s="23"/>
      <c r="C16" s="47" t="s">
        <v>46</v>
      </c>
      <c r="D16" s="23"/>
      <c r="E16" s="45"/>
      <c r="F16" s="44"/>
      <c r="G16" s="45"/>
      <c r="H16" s="44"/>
      <c r="I16" s="44"/>
      <c r="J16" s="45"/>
      <c r="K16" s="44"/>
      <c r="L16" s="44"/>
      <c r="M16" s="44"/>
      <c r="N16" s="45"/>
      <c r="O16" s="44"/>
      <c r="P16" s="45"/>
      <c r="Q16" s="44"/>
      <c r="R16" s="43"/>
      <c r="S16" s="43"/>
      <c r="T16" s="43"/>
      <c r="U16" s="43"/>
    </row>
    <row r="17" spans="1:21" ht="27.75">
      <c r="A17" s="43"/>
      <c r="B17" s="23"/>
      <c r="C17" s="48" t="s">
        <v>47</v>
      </c>
      <c r="D17" s="23"/>
      <c r="E17" s="45"/>
      <c r="F17" s="44"/>
      <c r="G17" s="45"/>
      <c r="H17" s="44"/>
      <c r="I17" s="44"/>
      <c r="J17" s="45"/>
      <c r="K17" s="44"/>
      <c r="L17" s="45"/>
      <c r="M17" s="44"/>
      <c r="N17" s="45"/>
      <c r="O17" s="44"/>
      <c r="P17" s="45"/>
      <c r="Q17" s="44"/>
      <c r="R17" s="43"/>
      <c r="S17" s="43"/>
      <c r="T17" s="43"/>
      <c r="U17" s="43"/>
    </row>
    <row r="18" spans="1:21" ht="27.75">
      <c r="A18" s="43"/>
      <c r="B18" s="23"/>
      <c r="C18" s="48" t="s">
        <v>48</v>
      </c>
      <c r="D18" s="23"/>
      <c r="E18" s="45"/>
      <c r="F18" s="44"/>
      <c r="G18" s="45"/>
      <c r="H18" s="44"/>
      <c r="I18" s="44"/>
      <c r="J18" s="45"/>
      <c r="K18" s="44"/>
      <c r="L18" s="45"/>
      <c r="M18" s="44"/>
      <c r="N18" s="45"/>
      <c r="O18" s="44"/>
      <c r="P18" s="45"/>
      <c r="Q18" s="44"/>
      <c r="R18" s="43"/>
      <c r="S18" s="43"/>
      <c r="T18" s="43"/>
      <c r="U18" s="43"/>
    </row>
    <row r="19" spans="1:21" ht="27.75">
      <c r="A19" s="43"/>
      <c r="B19" s="23"/>
      <c r="C19" s="47" t="s">
        <v>49</v>
      </c>
      <c r="D19" s="23"/>
      <c r="E19" s="45"/>
      <c r="F19" s="44"/>
      <c r="G19" s="45"/>
      <c r="H19" s="44"/>
      <c r="I19" s="44"/>
      <c r="J19" s="45"/>
      <c r="K19" s="44"/>
      <c r="L19" s="45"/>
      <c r="M19" s="44"/>
      <c r="N19" s="45"/>
      <c r="O19" s="44"/>
      <c r="P19" s="45"/>
      <c r="Q19" s="44"/>
      <c r="R19" s="44"/>
      <c r="S19" s="44"/>
      <c r="T19" s="44"/>
      <c r="U19" s="43"/>
    </row>
    <row r="20" spans="1:21" ht="27.75">
      <c r="A20" s="43"/>
      <c r="B20" s="23"/>
      <c r="C20" s="47" t="s">
        <v>50</v>
      </c>
      <c r="D20" s="23"/>
      <c r="E20" s="45"/>
      <c r="F20" s="44"/>
      <c r="G20" s="45"/>
      <c r="H20" s="44"/>
      <c r="I20" s="44"/>
      <c r="J20" s="45"/>
      <c r="K20" s="44"/>
      <c r="L20" s="44"/>
      <c r="M20" s="44"/>
      <c r="N20" s="45"/>
      <c r="O20" s="44"/>
      <c r="P20" s="45"/>
      <c r="Q20" s="44"/>
      <c r="R20" s="43"/>
      <c r="S20" s="43"/>
      <c r="T20" s="43"/>
      <c r="U20" s="43"/>
    </row>
    <row r="21" spans="1:21" ht="27.75">
      <c r="A21" s="43"/>
      <c r="B21" s="23"/>
      <c r="C21" s="47" t="s">
        <v>51</v>
      </c>
      <c r="D21" s="23"/>
      <c r="E21" s="45"/>
      <c r="F21" s="44"/>
      <c r="G21" s="45"/>
      <c r="H21" s="44"/>
      <c r="I21" s="44"/>
      <c r="J21" s="45"/>
      <c r="K21" s="44"/>
      <c r="L21" s="45"/>
      <c r="M21" s="44"/>
      <c r="N21" s="45"/>
      <c r="O21" s="44"/>
      <c r="P21" s="45"/>
      <c r="Q21" s="44"/>
      <c r="R21" s="43"/>
      <c r="S21" s="43"/>
      <c r="T21" s="43"/>
      <c r="U21" s="43"/>
    </row>
    <row r="22" spans="1:21" ht="27.75">
      <c r="A22" s="43"/>
      <c r="B22" s="23"/>
      <c r="C22" s="47"/>
      <c r="D22" s="23"/>
      <c r="E22" s="45"/>
      <c r="F22" s="44"/>
      <c r="G22" s="45"/>
      <c r="H22" s="44"/>
      <c r="I22" s="44"/>
      <c r="J22" s="45"/>
      <c r="K22" s="44"/>
      <c r="L22" s="45"/>
      <c r="M22" s="44"/>
      <c r="N22" s="45"/>
      <c r="O22" s="44"/>
      <c r="P22" s="45"/>
      <c r="Q22" s="44"/>
      <c r="R22" s="43"/>
      <c r="S22" s="43"/>
      <c r="T22" s="43"/>
      <c r="U22" s="43"/>
    </row>
    <row r="23" spans="1:21" ht="30.75">
      <c r="A23" s="43"/>
      <c r="B23" s="44"/>
      <c r="C23" s="47"/>
      <c r="D23" s="44"/>
      <c r="E23" s="45"/>
      <c r="F23" s="44"/>
      <c r="G23" s="45"/>
      <c r="H23" s="44"/>
      <c r="I23" s="44"/>
      <c r="J23" s="45"/>
      <c r="K23" s="44"/>
      <c r="L23" s="45"/>
      <c r="M23" s="44"/>
      <c r="N23" s="45"/>
      <c r="O23" s="44"/>
      <c r="P23" s="45"/>
      <c r="Q23" s="49" t="s">
        <v>52</v>
      </c>
      <c r="R23" s="50"/>
      <c r="S23" s="43"/>
      <c r="T23" s="43"/>
      <c r="U23" s="43"/>
    </row>
    <row r="24" spans="1:21" ht="30.75">
      <c r="A24" s="43"/>
      <c r="B24" s="44"/>
      <c r="C24" s="44"/>
      <c r="D24" s="44"/>
      <c r="E24" s="45"/>
      <c r="F24" s="44"/>
      <c r="G24" s="45"/>
      <c r="H24" s="44"/>
      <c r="I24" s="44"/>
      <c r="J24" s="45"/>
      <c r="K24" s="44"/>
      <c r="L24" s="45"/>
      <c r="M24" s="44"/>
      <c r="N24" s="45"/>
      <c r="O24" s="44"/>
      <c r="P24" s="45"/>
      <c r="Q24" s="50"/>
      <c r="R24" s="51" t="s">
        <v>53</v>
      </c>
      <c r="S24" s="51"/>
      <c r="T24" s="43"/>
      <c r="U24" s="43"/>
    </row>
    <row r="25" spans="1:21" ht="21.75">
      <c r="A25" s="43"/>
      <c r="B25" s="44"/>
      <c r="C25" s="44"/>
      <c r="D25" s="44"/>
      <c r="E25" s="45"/>
      <c r="F25" s="44"/>
      <c r="G25" s="45"/>
      <c r="H25" s="44"/>
      <c r="I25" s="44"/>
      <c r="J25" s="45"/>
      <c r="K25" s="44"/>
      <c r="L25" s="45"/>
      <c r="M25" s="44"/>
      <c r="N25" s="45"/>
      <c r="O25" s="44"/>
      <c r="P25" s="45"/>
      <c r="Q25" s="44"/>
      <c r="R25" s="43"/>
      <c r="S25" s="43"/>
      <c r="T25" s="43"/>
      <c r="U25" s="43"/>
    </row>
    <row r="26" spans="1:21" ht="21.75">
      <c r="A26" s="43"/>
      <c r="B26" s="44"/>
      <c r="C26" s="44"/>
      <c r="D26" s="44"/>
      <c r="E26" s="45"/>
      <c r="F26" s="44"/>
      <c r="G26" s="45"/>
      <c r="H26" s="44"/>
      <c r="I26" s="44"/>
      <c r="J26" s="45"/>
      <c r="K26" s="44"/>
      <c r="L26" s="45"/>
      <c r="M26" s="44"/>
      <c r="N26" s="45"/>
      <c r="O26" s="44"/>
      <c r="P26" s="45"/>
      <c r="Q26" s="44"/>
      <c r="R26" s="43"/>
      <c r="S26" s="43"/>
      <c r="T26" s="43"/>
      <c r="U26" s="43"/>
    </row>
    <row r="27" spans="1:21" ht="21.75">
      <c r="A27" s="43"/>
      <c r="B27" s="44"/>
      <c r="C27" s="44"/>
      <c r="D27" s="44"/>
      <c r="E27" s="45"/>
      <c r="F27" s="44"/>
      <c r="G27" s="45"/>
      <c r="H27" s="44"/>
      <c r="I27" s="44"/>
      <c r="J27" s="45"/>
      <c r="K27" s="44"/>
      <c r="L27" s="45"/>
      <c r="M27" s="44"/>
      <c r="N27" s="45"/>
      <c r="O27" s="44"/>
      <c r="P27" s="45"/>
      <c r="Q27" s="44"/>
      <c r="R27" s="43"/>
      <c r="S27" s="43"/>
      <c r="T27" s="43"/>
      <c r="U27" s="43"/>
    </row>
    <row r="39" spans="1:21" s="5" customFormat="1" ht="28.5" customHeight="1">
      <c r="A39" s="13"/>
      <c r="B39" s="13"/>
      <c r="C39" s="13"/>
      <c r="D39" s="13"/>
      <c r="E39" s="14"/>
      <c r="F39" s="15"/>
      <c r="G39" s="14"/>
      <c r="H39" s="15"/>
      <c r="I39" s="15"/>
      <c r="J39" s="16"/>
      <c r="K39" s="13"/>
      <c r="L39" s="16"/>
      <c r="M39" s="13"/>
      <c r="N39" s="16"/>
      <c r="O39" s="13"/>
      <c r="P39" s="16"/>
      <c r="Q39" s="13"/>
      <c r="R39" s="17"/>
      <c r="S39" s="17"/>
      <c r="T39" s="17"/>
      <c r="U39" s="17"/>
    </row>
    <row r="40" spans="1:21" s="5" customFormat="1" ht="28.5" customHeight="1">
      <c r="A40" s="13"/>
      <c r="B40" s="13"/>
      <c r="C40" s="13"/>
      <c r="D40" s="13"/>
      <c r="E40" s="14"/>
      <c r="F40" s="15"/>
      <c r="G40" s="14"/>
      <c r="H40" s="15"/>
      <c r="I40" s="15"/>
      <c r="J40" s="16"/>
      <c r="K40" s="13"/>
      <c r="L40" s="16"/>
      <c r="M40" s="13"/>
      <c r="N40" s="16"/>
      <c r="O40" s="13"/>
      <c r="P40" s="16"/>
      <c r="Q40" s="13"/>
      <c r="R40" s="17"/>
      <c r="S40" s="17"/>
      <c r="T40" s="17"/>
      <c r="U40" s="17"/>
    </row>
    <row r="41" spans="1:21" s="5" customFormat="1" ht="28.5" customHeight="1">
      <c r="A41" s="13"/>
      <c r="B41" s="13"/>
      <c r="C41" s="13"/>
      <c r="D41" s="13"/>
      <c r="E41" s="14"/>
      <c r="F41" s="15"/>
      <c r="G41" s="14"/>
      <c r="H41" s="15"/>
      <c r="I41" s="15"/>
      <c r="J41" s="16"/>
      <c r="K41" s="13"/>
      <c r="L41" s="16"/>
      <c r="M41" s="13"/>
      <c r="N41" s="16"/>
      <c r="O41" s="13"/>
      <c r="P41" s="16"/>
      <c r="Q41" s="13"/>
      <c r="R41" s="17"/>
      <c r="S41" s="17"/>
      <c r="T41" s="17"/>
      <c r="U41" s="17"/>
    </row>
    <row r="42" spans="1:21" s="5" customFormat="1" ht="28.5" customHeight="1">
      <c r="A42" s="13"/>
      <c r="B42" s="13"/>
      <c r="C42" s="13"/>
      <c r="D42" s="13"/>
      <c r="E42" s="14"/>
      <c r="F42" s="15"/>
      <c r="G42" s="14"/>
      <c r="H42" s="15"/>
      <c r="I42" s="15"/>
      <c r="J42" s="16"/>
      <c r="K42" s="13"/>
      <c r="L42" s="16"/>
      <c r="M42" s="13"/>
      <c r="N42" s="16"/>
      <c r="O42" s="13"/>
      <c r="P42" s="16"/>
      <c r="Q42" s="13"/>
      <c r="R42" s="17"/>
      <c r="S42" s="17"/>
      <c r="T42" s="17"/>
      <c r="U42" s="17"/>
    </row>
    <row r="43" spans="1:21" s="5" customFormat="1" ht="28.5" customHeight="1">
      <c r="A43" s="13"/>
      <c r="B43" s="13"/>
      <c r="C43" s="13"/>
      <c r="D43" s="13"/>
      <c r="E43" s="14"/>
      <c r="F43" s="15"/>
      <c r="G43" s="14"/>
      <c r="H43" s="15"/>
      <c r="I43" s="15"/>
      <c r="J43" s="16"/>
      <c r="K43" s="13"/>
      <c r="L43" s="16"/>
      <c r="M43" s="13"/>
      <c r="N43" s="16"/>
      <c r="O43" s="13"/>
      <c r="P43" s="16"/>
      <c r="Q43" s="13"/>
      <c r="R43" s="17"/>
      <c r="S43" s="17"/>
      <c r="T43" s="17"/>
      <c r="U43" s="17"/>
    </row>
    <row r="44" spans="1:21" s="5" customFormat="1" ht="28.5" customHeight="1">
      <c r="A44" s="13"/>
      <c r="B44" s="13"/>
      <c r="C44" s="13"/>
      <c r="D44" s="13"/>
      <c r="E44" s="14"/>
      <c r="F44" s="15"/>
      <c r="G44" s="14"/>
      <c r="H44" s="15"/>
      <c r="I44" s="15"/>
      <c r="J44" s="16"/>
      <c r="K44" s="13"/>
      <c r="L44" s="16"/>
      <c r="M44" s="13"/>
      <c r="N44" s="16"/>
      <c r="O44" s="13"/>
      <c r="P44" s="16"/>
      <c r="Q44" s="13"/>
      <c r="R44" s="17"/>
      <c r="S44" s="17"/>
      <c r="T44" s="17"/>
      <c r="U44" s="17"/>
    </row>
    <row r="45" spans="1:21" s="5" customFormat="1" ht="28.5" customHeight="1">
      <c r="A45" s="13"/>
      <c r="B45" s="13"/>
      <c r="C45" s="13"/>
      <c r="D45" s="13"/>
      <c r="E45" s="14"/>
      <c r="F45" s="15"/>
      <c r="G45" s="14"/>
      <c r="H45" s="15"/>
      <c r="I45" s="15"/>
      <c r="J45" s="16"/>
      <c r="K45" s="13"/>
      <c r="L45" s="16"/>
      <c r="M45" s="13"/>
      <c r="N45" s="16"/>
      <c r="O45" s="13"/>
      <c r="P45" s="16"/>
      <c r="Q45" s="13"/>
      <c r="R45" s="17"/>
      <c r="S45" s="17"/>
      <c r="T45" s="17"/>
      <c r="U45" s="17"/>
    </row>
    <row r="46" spans="1:21" s="5" customFormat="1" ht="28.5" customHeight="1">
      <c r="A46" s="13"/>
      <c r="B46" s="13"/>
      <c r="C46" s="13"/>
      <c r="D46" s="13"/>
      <c r="E46" s="14"/>
      <c r="F46" s="15"/>
      <c r="G46" s="14"/>
      <c r="H46" s="15"/>
      <c r="I46" s="15"/>
      <c r="J46" s="16"/>
      <c r="K46" s="13"/>
      <c r="L46" s="16"/>
      <c r="M46" s="13"/>
      <c r="N46" s="16"/>
      <c r="O46" s="13"/>
      <c r="P46" s="16"/>
      <c r="Q46" s="13"/>
      <c r="R46" s="17"/>
      <c r="S46" s="17"/>
      <c r="T46" s="17"/>
      <c r="U46" s="17"/>
    </row>
    <row r="47" spans="1:21" s="5" customFormat="1" ht="28.5" customHeight="1">
      <c r="A47" s="13"/>
      <c r="B47" s="13"/>
      <c r="C47" s="13"/>
      <c r="D47" s="13"/>
      <c r="E47" s="14"/>
      <c r="F47" s="15"/>
      <c r="G47" s="14"/>
      <c r="H47" s="15"/>
      <c r="I47" s="15"/>
      <c r="J47" s="16"/>
      <c r="K47" s="13"/>
      <c r="L47" s="16"/>
      <c r="M47" s="13"/>
      <c r="N47" s="16"/>
      <c r="O47" s="13"/>
      <c r="P47" s="16"/>
      <c r="Q47" s="13"/>
      <c r="R47" s="17"/>
      <c r="S47" s="17"/>
      <c r="T47" s="17"/>
      <c r="U47" s="17"/>
    </row>
  </sheetData>
  <sheetProtection password="CF5A" sheet="1" objects="1" scenarios="1"/>
  <mergeCells count="15">
    <mergeCell ref="A1:U1"/>
    <mergeCell ref="A4:A5"/>
    <mergeCell ref="B4:B5"/>
    <mergeCell ref="E4:F4"/>
    <mergeCell ref="G4:H4"/>
    <mergeCell ref="J4:K4"/>
    <mergeCell ref="L4:M4"/>
    <mergeCell ref="N4:O4"/>
    <mergeCell ref="P4:Q4"/>
    <mergeCell ref="U4:U5"/>
    <mergeCell ref="C4:C5"/>
    <mergeCell ref="D4:D5"/>
    <mergeCell ref="R24:S24"/>
    <mergeCell ref="H2:Q2"/>
    <mergeCell ref="H3:Q3"/>
  </mergeCells>
  <printOptions/>
  <pageMargins left="0.2" right="0.22" top="0.35" bottom="0.36" header="0.18" footer="0.17"/>
  <pageSetup horizontalDpi="600" verticalDpi="600" orientation="landscape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cp:lastPrinted>2013-05-20T04:12:37Z</cp:lastPrinted>
  <dcterms:created xsi:type="dcterms:W3CDTF">2013-05-20T04:06:09Z</dcterms:created>
  <dcterms:modified xsi:type="dcterms:W3CDTF">2013-05-20T04:13:19Z</dcterms:modified>
  <cp:category/>
  <cp:version/>
  <cp:contentType/>
  <cp:contentStatus/>
</cp:coreProperties>
</file>